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Enumeration" sheetId="1" r:id="rId1"/>
    <sheet name="Instructions" sheetId="2" r:id="rId2"/>
  </sheets>
  <calcPr calcId="145621"/>
</workbook>
</file>

<file path=xl/calcChain.xml><?xml version="1.0" encoding="utf-8"?>
<calcChain xmlns="http://schemas.openxmlformats.org/spreadsheetml/2006/main">
  <c r="B7" i="1" l="1"/>
  <c r="C25" i="1" l="1"/>
  <c r="C14" i="1"/>
  <c r="D7" i="1"/>
  <c r="D14" i="1" s="1"/>
  <c r="F16" i="1" l="1"/>
  <c r="E14" i="1"/>
  <c r="F14" i="1" s="1"/>
  <c r="F17" i="1"/>
</calcChain>
</file>

<file path=xl/sharedStrings.xml><?xml version="1.0" encoding="utf-8"?>
<sst xmlns="http://schemas.openxmlformats.org/spreadsheetml/2006/main" count="60" uniqueCount="57">
  <si>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</si>
  <si>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</si>
  <si>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</si>
  <si>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</si>
  <si>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</si>
  <si>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</si>
  <si>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</si>
  <si>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</si>
  <si>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</si>
  <si>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</si>
  <si>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</si>
  <si>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</si>
  <si>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</si>
  <si>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</si>
  <si>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</si>
  <si>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</si>
  <si>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</si>
  <si>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</si>
  <si>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</si>
  <si>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</si>
  <si>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</si>
  <si>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</si>
  <si>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</si>
  <si>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</si>
  <si>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</si>
  <si>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</si>
  <si>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</si>
  <si>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</si>
  <si>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</si>
  <si>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</si>
  <si>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</si>
  <si>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</si>
  <si>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</si>
  <si>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</si>
  <si>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</si>
  <si>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</si>
  <si>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</si>
  <si>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</si>
  <si>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</si>
  <si>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</si>
  <si>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</si>
  <si>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</si>
  <si>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</si>
  <si>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</si>
  <si>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</si>
  <si>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</si>
  <si>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</si>
  <si>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</si>
  <si>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</si>
  <si>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</si>
  <si>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</si>
  <si>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</si>
  <si>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</rPr>
      <t xml:space="preserve">r2 </t>
    </r>
  </si>
  <si>
    <t>Kangaroo Lake (98600)</t>
  </si>
  <si>
    <t>Door County</t>
  </si>
  <si>
    <t>analyzed 12/11/14</t>
  </si>
  <si>
    <t>mostly D-shaped straight-hinged larvae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</si>
</sst>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quotePrefix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0" borderId="0" xfId="0" applyFont="1"/>
    <xf numFmtId="1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28</xdr:row>
      <xdr:rowOff>104775</xdr:rowOff>
    </xdr:from>
    <xdr:to>
      <xdr:col>3</xdr:col>
      <xdr:colOff>523875</xdr:colOff>
      <xdr:row>51</xdr:row>
      <xdr:rowOff>138113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57725"/>
          <a:ext cx="5010150" cy="3757613"/>
        </a:xfrm>
        <a:prstGeom prst="rect">
          <a:avLst/>
        </a:prstGeom>
      </xdr:spPr>
    </xdr:pic>
    <xdr:clientData/>
  </xdr:twoCellAnchor>
  <xdr:twoCellAnchor editAs="oneCell">
    <xdr:from>
      <xdr:col>3</xdr:col>
      <xdr:colOff>559575</xdr:colOff>
      <xdr:row>28</xdr:row>
      <xdr:rowOff>102375</xdr:rowOff>
    </xdr:from>
    <xdr:to>
      <xdr:col>8</xdr:col>
      <xdr:colOff>102375</xdr:colOff>
      <xdr:row>51</xdr:row>
      <xdr:rowOff>135713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7300" y="4655325"/>
          <a:ext cx="5010150" cy="3757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L33" sqref="L33"/>
    </sheetView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</cols>
  <sheetData>
    <row r="1" spans="1:9" x14ac:dyDescent="0.2">
      <c r="A1" s="21" t="s">
        <v>53</v>
      </c>
      <c r="B1" s="22">
        <v>41821</v>
      </c>
      <c r="C1" s="24" t="s">
        <v>54</v>
      </c>
      <c r="D1" t="s">
        <v>55</v>
      </c>
    </row>
    <row r="4" spans="1:9" x14ac:dyDescent="0.2">
      <c r="A4" t="s">
        <v>6</v>
      </c>
      <c r="B4" t="s">
        <v>7</v>
      </c>
    </row>
    <row r="5" spans="1:9" x14ac:dyDescent="0.2">
      <c r="B5" s="1" t="s">
        <v>9</v>
      </c>
      <c r="C5" s="1" t="s">
        <v>10</v>
      </c>
      <c r="D5" s="1" t="s">
        <v>11</v>
      </c>
      <c r="E5" s="1"/>
    </row>
    <row r="6" spans="1:9" ht="13.5" thickBot="1" x14ac:dyDescent="0.25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9" x14ac:dyDescent="0.2">
      <c r="A7" s="5">
        <v>0.5</v>
      </c>
      <c r="B7" s="11">
        <f>PI()*(A7/2)^C7212</f>
        <v>3.1415926535897931</v>
      </c>
      <c r="C7" s="1">
        <v>12</v>
      </c>
      <c r="D7" s="10">
        <f>B7*C7</f>
        <v>37.699111843077517</v>
      </c>
      <c r="E7" s="1"/>
    </row>
    <row r="10" spans="1:9" x14ac:dyDescent="0.2">
      <c r="A10" t="s">
        <v>0</v>
      </c>
    </row>
    <row r="12" spans="1:9" x14ac:dyDescent="0.2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9" ht="13.5" thickBot="1" x14ac:dyDescent="0.25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  <c r="I13" s="23"/>
    </row>
    <row r="14" spans="1:9" x14ac:dyDescent="0.2">
      <c r="A14" s="16">
        <v>870</v>
      </c>
      <c r="B14" s="18">
        <v>2</v>
      </c>
      <c r="C14" s="1">
        <f>ROUND(AVERAGE(B14:B23),4)</f>
        <v>3.4</v>
      </c>
      <c r="D14" s="2">
        <f>ROUND((D7*1000),1)</f>
        <v>37699.1</v>
      </c>
      <c r="E14" s="20">
        <f>ROUND((((C14*1000)*(A14/1000))/$D$14),4)</f>
        <v>7.85E-2</v>
      </c>
      <c r="F14" s="13">
        <f>ROUND((E14*1000),0)</f>
        <v>79</v>
      </c>
    </row>
    <row r="15" spans="1:9" x14ac:dyDescent="0.2">
      <c r="B15" s="18">
        <v>3</v>
      </c>
    </row>
    <row r="16" spans="1:9" x14ac:dyDescent="0.2">
      <c r="B16" s="18">
        <v>2</v>
      </c>
      <c r="E16" s="4" t="s">
        <v>15</v>
      </c>
      <c r="F16" s="1">
        <f>ROUND(((($C$14+$C$25)*$A$14)/($D$14))*1000,0)</f>
        <v>118</v>
      </c>
    </row>
    <row r="17" spans="2:6" x14ac:dyDescent="0.2">
      <c r="B17" s="18">
        <v>3</v>
      </c>
      <c r="E17" s="4" t="s">
        <v>16</v>
      </c>
      <c r="F17" s="1">
        <f>ROUND(((($C$14-$C$25)*$A$14)/($D$14))*1000,0)</f>
        <v>39</v>
      </c>
    </row>
    <row r="18" spans="2:6" x14ac:dyDescent="0.2">
      <c r="B18" s="18">
        <v>3</v>
      </c>
    </row>
    <row r="19" spans="2:6" x14ac:dyDescent="0.2">
      <c r="B19" s="18">
        <v>2</v>
      </c>
    </row>
    <row r="20" spans="2:6" x14ac:dyDescent="0.2">
      <c r="B20" s="18">
        <v>7</v>
      </c>
    </row>
    <row r="21" spans="2:6" x14ac:dyDescent="0.2">
      <c r="B21" s="18">
        <v>3</v>
      </c>
    </row>
    <row r="22" spans="2:6" x14ac:dyDescent="0.2">
      <c r="B22" s="18">
        <v>6</v>
      </c>
    </row>
    <row r="23" spans="2:6" x14ac:dyDescent="0.2">
      <c r="B23" s="18">
        <v>3</v>
      </c>
    </row>
    <row r="25" spans="2:6" x14ac:dyDescent="0.2">
      <c r="B25" s="9" t="s">
        <v>14</v>
      </c>
      <c r="C25" s="12">
        <f>STDEV(B14:B23)</f>
        <v>1.7126976771553508</v>
      </c>
    </row>
    <row r="28" spans="2:6" x14ac:dyDescent="0.2">
      <c r="B28" t="s">
        <v>56</v>
      </c>
    </row>
    <row r="30" spans="2:6" x14ac:dyDescent="0.2">
      <c r="B30" s="9"/>
      <c r="C30" s="12"/>
    </row>
    <row r="31" spans="2:6" x14ac:dyDescent="0.2">
      <c r="D31" s="23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7" t="s">
        <v>26</v>
      </c>
    </row>
    <row r="4" spans="1:4" x14ac:dyDescent="0.2">
      <c r="A4" t="s">
        <v>22</v>
      </c>
      <c r="C4" s="3" t="s">
        <v>23</v>
      </c>
      <c r="D4" t="s">
        <v>24</v>
      </c>
    </row>
    <row r="6" spans="1:4" x14ac:dyDescent="0.2">
      <c r="A6" t="s">
        <v>25</v>
      </c>
    </row>
    <row r="8" spans="1:4" x14ac:dyDescent="0.2">
      <c r="A8" t="s">
        <v>51</v>
      </c>
    </row>
    <row r="9" spans="1:4" x14ac:dyDescent="0.2">
      <c r="A9" t="s">
        <v>29</v>
      </c>
    </row>
    <row r="11" spans="1:4" x14ac:dyDescent="0.2">
      <c r="A11" t="s">
        <v>30</v>
      </c>
    </row>
    <row r="12" spans="1:4" x14ac:dyDescent="0.2">
      <c r="A12" t="s">
        <v>31</v>
      </c>
    </row>
    <row r="13" spans="1:4" x14ac:dyDescent="0.2">
      <c r="A13" t="s">
        <v>32</v>
      </c>
    </row>
    <row r="14" spans="1:4" x14ac:dyDescent="0.2">
      <c r="A14" t="s">
        <v>52</v>
      </c>
    </row>
    <row r="15" spans="1:4" x14ac:dyDescent="0.2">
      <c r="A15" t="s">
        <v>33</v>
      </c>
    </row>
    <row r="16" spans="1:4" x14ac:dyDescent="0.2">
      <c r="A16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3" spans="1:1" x14ac:dyDescent="0.2">
      <c r="A23" t="s">
        <v>39</v>
      </c>
    </row>
    <row r="25" spans="1:1" x14ac:dyDescent="0.2">
      <c r="A25" t="s">
        <v>40</v>
      </c>
    </row>
    <row r="26" spans="1:1" x14ac:dyDescent="0.2">
      <c r="A26" t="s">
        <v>31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2" spans="1:1" x14ac:dyDescent="0.2">
      <c r="A32" t="s">
        <v>35</v>
      </c>
    </row>
    <row r="33" spans="1:1" x14ac:dyDescent="0.2">
      <c r="A33" t="s">
        <v>45</v>
      </c>
    </row>
    <row r="34" spans="1:1" x14ac:dyDescent="0.2">
      <c r="A34" t="s">
        <v>46</v>
      </c>
    </row>
    <row r="35" spans="1:1" x14ac:dyDescent="0.2">
      <c r="A35" t="s">
        <v>47</v>
      </c>
    </row>
    <row r="36" spans="1:1" x14ac:dyDescent="0.2">
      <c r="A36" t="s">
        <v>38</v>
      </c>
    </row>
    <row r="37" spans="1:1" x14ac:dyDescent="0.2">
      <c r="A37" t="s">
        <v>48</v>
      </c>
    </row>
    <row r="38" spans="1:1" x14ac:dyDescent="0.2">
      <c r="A38" t="s">
        <v>49</v>
      </c>
    </row>
    <row r="40" spans="1:1" x14ac:dyDescent="0.2">
      <c r="A40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Enumeration</vt:lpstr>
      <vt:lpstr>Instructions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2014-12-12T18:40:07Z</dcterms:modified>
</cp:coreProperties>
</file>