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105" windowWidth="24240" windowHeight="8550" activeTab="5"/>
  </bookViews>
  <sheets>
    <sheet name="Notes" sheetId="1" r:id="rId1"/>
    <sheet name="Criteria" sheetId="2" r:id="rId2"/>
    <sheet name="t values" sheetId="3" r:id="rId3"/>
    <sheet name="NorthlandDataRaw" sheetId="4" r:id="rId4"/>
    <sheet name="NorthlandDataCleaned" sheetId="5" r:id="rId5"/>
    <sheet name="Calculations" sheetId="6" r:id="rId6"/>
  </sheets>
  <definedNames>
    <definedName name="_xlnm._FilterDatabase" localSheetId="3" hidden="1">'NorthlandDataRaw'!$A$1:$K$115</definedName>
    <definedName name="_xlfn.LOGNORM.DIST" hidden="1">#NAME?</definedName>
  </definedNames>
  <calcPr fullCalcOnLoad="1"/>
</workbook>
</file>

<file path=xl/sharedStrings.xml><?xml version="1.0" encoding="utf-8"?>
<sst xmlns="http://schemas.openxmlformats.org/spreadsheetml/2006/main" count="673" uniqueCount="97">
  <si>
    <t>Probability less than the critical value (t1-α,ν)</t>
  </si>
  <si>
    <t>infinity</t>
  </si>
  <si>
    <t>Critical values of Student's t distribution with ν degrees of freedom</t>
  </si>
  <si>
    <t>http://www.itl.nist.gov/div898/handbook/eda/section3/eda3672.htm</t>
  </si>
  <si>
    <t>ν</t>
  </si>
  <si>
    <t>WBIC</t>
  </si>
  <si>
    <t>WATERS ID</t>
  </si>
  <si>
    <t>Station</t>
  </si>
  <si>
    <t>Segment</t>
  </si>
  <si>
    <t>Official Waterbody Name</t>
  </si>
  <si>
    <t>N</t>
  </si>
  <si>
    <t>Mean</t>
  </si>
  <si>
    <t>Median</t>
  </si>
  <si>
    <t>STDEV</t>
  </si>
  <si>
    <t>L90% (mean-(Ks))</t>
  </si>
  <si>
    <t>U90% (mean+(Ks))</t>
  </si>
  <si>
    <t>Stdev/sqrt(N)</t>
  </si>
  <si>
    <t>t</t>
  </si>
  <si>
    <t>Df</t>
  </si>
  <si>
    <t>Clearly Exceeds</t>
  </si>
  <si>
    <t>FAL</t>
  </si>
  <si>
    <t>TP Standard (REC/FAL)</t>
  </si>
  <si>
    <t>REC = Recreational Use</t>
  </si>
  <si>
    <t>FAL = Fish and Aquatic Life Use</t>
  </si>
  <si>
    <t>TP = Total Phosphorus</t>
  </si>
  <si>
    <t xml:space="preserve">Chl-a = Chlorophyll-a </t>
  </si>
  <si>
    <t>Mean (ug/L)</t>
  </si>
  <si>
    <t xml:space="preserve">L90% (ug/L)  </t>
  </si>
  <si>
    <t xml:space="preserve">U90% (ug/L)  </t>
  </si>
  <si>
    <t>Median (ug/L)</t>
  </si>
  <si>
    <t>Data Selection</t>
  </si>
  <si>
    <t>Lakes:</t>
  </si>
  <si>
    <t>Sample Date Range, Years: Past 10 years (currently 2005 - 2014)</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</si>
  <si>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</si>
  <si>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</si>
  <si>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</si>
  <si>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</si>
  <si>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</si>
  <si>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</si>
  <si>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</si>
  <si>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</si>
  <si>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</si>
  <si>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</si>
  <si>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</si>
  <si>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</si>
  <si>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</si>
  <si>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</si>
  <si>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</si>
  <si>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</si>
  <si>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</si>
  <si>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</si>
  <si>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South Fish Creek</t>
  </si>
  <si>
    <t>75 (ug/L)</t>
  </si>
  <si>
    <t>Client Sample ID</t>
  </si>
  <si>
    <t>Site Name / Description</t>
  </si>
  <si>
    <t>Sample Date / Time</t>
  </si>
  <si>
    <t>Depth (m)</t>
  </si>
  <si>
    <t>Sample Collector</t>
  </si>
  <si>
    <t>Sample Type</t>
  </si>
  <si>
    <t>Strata</t>
  </si>
  <si>
    <t>Reported Result (mg/L)</t>
  </si>
  <si>
    <t>Unit</t>
  </si>
  <si>
    <t>LOD</t>
  </si>
  <si>
    <t>LOQ</t>
  </si>
  <si>
    <t>SFC137</t>
  </si>
  <si>
    <t>South Fish Creek at HWY 137</t>
  </si>
  <si>
    <t>Scott AG Hartle</t>
  </si>
  <si>
    <t>Grab</t>
  </si>
  <si>
    <t>MG/L</t>
  </si>
  <si>
    <t>Megan McPeak</t>
  </si>
  <si>
    <t>SAM WINTERS</t>
  </si>
  <si>
    <t>Scott Hartle</t>
  </si>
  <si>
    <t>MEGAN MCPEAK</t>
  </si>
  <si>
    <t>DESI NIEWINSKI</t>
  </si>
  <si>
    <t>ANDREW WEIR</t>
  </si>
  <si>
    <t>Matt Hudson</t>
  </si>
  <si>
    <t>Jordan Welnetz</t>
  </si>
  <si>
    <t>Anthony Soukey</t>
  </si>
  <si>
    <t>Ellen Gorsky</t>
  </si>
  <si>
    <t>AS</t>
  </si>
  <si>
    <t>EG</t>
  </si>
  <si>
    <t>NM</t>
  </si>
  <si>
    <t>KO</t>
  </si>
  <si>
    <t>MH</t>
  </si>
  <si>
    <t>SFCR</t>
  </si>
  <si>
    <t>South Fish Creek at Colby Rd.</t>
  </si>
  <si>
    <t>Andrew Weir</t>
  </si>
  <si>
    <t>Sarah Szymaniak</t>
  </si>
  <si>
    <t xml:space="preserve">Devon Brock-Montgomery </t>
  </si>
  <si>
    <t>NILE MERTON</t>
  </si>
  <si>
    <t>KIM OLDENBURG</t>
  </si>
  <si>
    <t>MATT HUDSON</t>
  </si>
  <si>
    <t>Marisa Ulman</t>
  </si>
  <si>
    <t xml:space="preserve">SFCR </t>
  </si>
  <si>
    <t>SFTC</t>
  </si>
  <si>
    <t>Unamed Tributary to South Fish Creek at Colby Rd.</t>
  </si>
  <si>
    <t>NA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</si>
</sst>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
    <numFmt numFmtId="174" formatCode="0.000"/>
    <numFmt numFmtId="175" formatCode="[$-409]mm/dd/yyyy\ hh:mm:ss\ AM/PM;@"/>
    <numFmt numFmtId="176" formatCode="mm/dd/yyyy\ hh:mm:ss\ AM/PM"/>
  </numFmts>
  <fonts count="49">
    <font>
      <sz val="11"/>
      <color theme="1"/>
      <name val="Calibri"/>
      <family val="2"/>
    </font>
    <font>
      <sz val="11"/>
      <color indexed="8"/>
      <name val="Calibri"/>
      <family val="2"/>
    </font>
    <font>
      <sz val="10"/>
      <color indexed="8"/>
      <name val="Arial"/>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1"/>
      <color indexed="8"/>
      <name val="Times New Roman"/>
      <family val="1"/>
    </font>
    <font>
      <sz val="11"/>
      <color indexed="8"/>
      <name val="Times New Roman"/>
      <family val="1"/>
    </font>
    <font>
      <sz val="8"/>
      <name val="Tahoma"/>
      <family val="2"/>
    </font>
    <font>
      <sz val="18"/>
      <color indexed="8"/>
      <name val="Calibri"/>
      <family val="2"/>
    </font>
    <font>
      <b/>
      <sz val="2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1"/>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1" tint="0.4999800026416778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Font="1" applyAlignment="1">
      <alignment/>
    </xf>
    <xf numFmtId="0" fontId="38" fillId="0" borderId="0" xfId="53" applyAlignment="1">
      <alignment/>
    </xf>
    <xf numFmtId="0" fontId="0" fillId="0" borderId="0" xfId="0" applyAlignment="1">
      <alignment horizontal="right"/>
    </xf>
    <xf numFmtId="0" fontId="44" fillId="0" borderId="0" xfId="0" applyFont="1" applyAlignment="1">
      <alignment/>
    </xf>
    <xf numFmtId="0" fontId="0" fillId="0" borderId="0" xfId="0" applyAlignment="1">
      <alignment wrapText="1"/>
    </xf>
    <xf numFmtId="0" fontId="46" fillId="0" borderId="0" xfId="0" applyFont="1" applyAlignment="1">
      <alignment/>
    </xf>
    <xf numFmtId="49" fontId="2" fillId="0" borderId="0" xfId="0" applyNumberFormat="1" applyFont="1" applyAlignment="1">
      <alignment/>
    </xf>
    <xf numFmtId="49" fontId="2" fillId="33" borderId="10" xfId="0" applyNumberFormat="1" applyFont="1" applyFill="1" applyBorder="1" applyAlignment="1">
      <alignment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7" fillId="34" borderId="14" xfId="0" applyFont="1" applyFill="1" applyBorder="1" applyAlignment="1" applyProtection="1">
      <alignment horizontal="center" vertical="center" wrapText="1"/>
      <protection locked="0"/>
    </xf>
    <xf numFmtId="175" fontId="47" fillId="34" borderId="14" xfId="0" applyNumberFormat="1" applyFont="1" applyFill="1" applyBorder="1" applyAlignment="1" applyProtection="1">
      <alignment horizontal="center" vertical="center" wrapText="1"/>
      <protection locked="0"/>
    </xf>
    <xf numFmtId="0" fontId="3" fillId="34" borderId="14" xfId="0" applyFont="1" applyFill="1" applyBorder="1" applyAlignment="1" applyProtection="1">
      <alignment horizontal="center" vertical="center" wrapText="1"/>
      <protection locked="0"/>
    </xf>
    <xf numFmtId="0" fontId="3" fillId="34" borderId="14" xfId="0" applyFont="1" applyFill="1" applyBorder="1" applyAlignment="1" applyProtection="1">
      <alignment horizontal="left" vertical="center" wrapText="1"/>
      <protection locked="0"/>
    </xf>
    <xf numFmtId="0" fontId="48" fillId="0" borderId="14" xfId="0" applyFont="1" applyFill="1" applyBorder="1" applyAlignment="1" applyProtection="1">
      <alignment horizontal="center" vertical="center" shrinkToFit="1"/>
      <protection locked="0"/>
    </xf>
    <xf numFmtId="0" fontId="48" fillId="0" borderId="14" xfId="0" applyFont="1" applyFill="1" applyBorder="1" applyAlignment="1">
      <alignment horizontal="center"/>
    </xf>
    <xf numFmtId="175" fontId="48" fillId="0" borderId="14" xfId="0" applyNumberFormat="1" applyFont="1" applyBorder="1" applyAlignment="1">
      <alignment horizontal="center"/>
    </xf>
    <xf numFmtId="173" fontId="48" fillId="0" borderId="14" xfId="0" applyNumberFormat="1" applyFont="1" applyFill="1" applyBorder="1" applyAlignment="1" applyProtection="1">
      <alignment horizontal="center" vertical="center"/>
      <protection locked="0"/>
    </xf>
    <xf numFmtId="172" fontId="48" fillId="0" borderId="14" xfId="0" applyNumberFormat="1" applyFont="1" applyFill="1" applyBorder="1" applyAlignment="1">
      <alignment horizontal="left"/>
    </xf>
    <xf numFmtId="0" fontId="48" fillId="0" borderId="14" xfId="0" applyFont="1" applyFill="1" applyBorder="1" applyAlignment="1" applyProtection="1">
      <alignment horizontal="center" vertical="center"/>
      <protection locked="0"/>
    </xf>
    <xf numFmtId="174" fontId="48" fillId="0" borderId="14" xfId="0" applyNumberFormat="1" applyFont="1" applyFill="1" applyBorder="1" applyAlignment="1" applyProtection="1">
      <alignment horizontal="center" vertical="center"/>
      <protection locked="0"/>
    </xf>
    <xf numFmtId="174" fontId="48" fillId="0" borderId="14" xfId="0" applyNumberFormat="1" applyFont="1" applyFill="1" applyBorder="1" applyAlignment="1">
      <alignment horizontal="center"/>
    </xf>
    <xf numFmtId="0" fontId="48" fillId="0" borderId="14" xfId="0" applyFont="1" applyBorder="1" applyAlignment="1">
      <alignment horizontal="center"/>
    </xf>
    <xf numFmtId="0" fontId="48" fillId="0" borderId="14" xfId="0" applyFont="1" applyBorder="1" applyAlignment="1">
      <alignment horizontal="left"/>
    </xf>
    <xf numFmtId="174" fontId="48" fillId="0" borderId="14" xfId="0" applyNumberFormat="1" applyFont="1" applyBorder="1" applyAlignment="1">
      <alignment horizontal="center"/>
    </xf>
    <xf numFmtId="176" fontId="48" fillId="0" borderId="14" xfId="0" applyNumberFormat="1" applyFont="1" applyBorder="1" applyAlignment="1">
      <alignment horizontal="center"/>
    </xf>
    <xf numFmtId="173" fontId="48" fillId="0" borderId="14" xfId="0" applyNumberFormat="1" applyFont="1" applyBorder="1" applyAlignment="1">
      <alignment horizontal="center"/>
    </xf>
    <xf numFmtId="173" fontId="48" fillId="0" borderId="14" xfId="0" applyNumberFormat="1" applyFont="1" applyFill="1" applyBorder="1" applyAlignment="1">
      <alignment horizontal="center"/>
    </xf>
    <xf numFmtId="0" fontId="48" fillId="0" borderId="14" xfId="0" applyFont="1" applyFill="1" applyBorder="1" applyAlignment="1">
      <alignment horizontal="left"/>
    </xf>
    <xf numFmtId="173" fontId="48" fillId="0" borderId="14" xfId="0" applyNumberFormat="1" applyFont="1" applyFill="1" applyBorder="1" applyAlignment="1" applyProtection="1">
      <alignment horizontal="left" vertical="center"/>
      <protection locked="0"/>
    </xf>
    <xf numFmtId="174" fontId="0" fillId="0" borderId="0" xfId="0" applyNumberFormat="1" applyAlignment="1">
      <alignment/>
    </xf>
    <xf numFmtId="14" fontId="0" fillId="0" borderId="0" xfId="0" applyNumberFormat="1" applyAlignment="1">
      <alignment/>
    </xf>
    <xf numFmtId="0" fontId="48" fillId="0" borderId="14" xfId="0" applyFont="1" applyFill="1" applyBorder="1" applyAlignment="1">
      <alignment horizontal="center" wrapText="1"/>
    </xf>
    <xf numFmtId="0" fontId="47" fillId="0" borderId="0" xfId="0" applyFont="1" applyAlignment="1">
      <alignment horizontal="right"/>
    </xf>
    <xf numFmtId="0" fontId="48" fillId="0" borderId="15" xfId="0" applyFont="1" applyBorder="1" applyAlignment="1">
      <alignment horizontal="center"/>
    </xf>
    <xf numFmtId="0" fontId="48" fillId="0" borderId="0" xfId="0" applyFont="1" applyAlignment="1">
      <alignment/>
    </xf>
    <xf numFmtId="0" fontId="48" fillId="0" borderId="16" xfId="0" applyFont="1" applyBorder="1" applyAlignment="1">
      <alignment/>
    </xf>
    <xf numFmtId="0" fontId="48" fillId="0" borderId="15" xfId="0" applyFont="1" applyBorder="1" applyAlignment="1">
      <alignment/>
    </xf>
    <xf numFmtId="0" fontId="48" fillId="0" borderId="15" xfId="0" applyFont="1" applyBorder="1" applyAlignment="1">
      <alignment horizontal="left"/>
    </xf>
    <xf numFmtId="0" fontId="47" fillId="0" borderId="15" xfId="0" applyFont="1" applyBorder="1" applyAlignment="1">
      <alignment horizontal="center"/>
    </xf>
    <xf numFmtId="0" fontId="47" fillId="0" borderId="0" xfId="0" applyFont="1" applyBorder="1" applyAlignment="1">
      <alignment horizontal="center"/>
    </xf>
    <xf numFmtId="0" fontId="48" fillId="0" borderId="17" xfId="0" applyFont="1" applyBorder="1" applyAlignment="1">
      <alignment/>
    </xf>
    <xf numFmtId="0" fontId="48" fillId="0" borderId="16" xfId="0" applyFont="1" applyBorder="1" applyAlignment="1">
      <alignment horizontal="center"/>
    </xf>
    <xf numFmtId="0" fontId="47" fillId="0" borderId="18" xfId="0" applyFont="1" applyBorder="1" applyAlignment="1">
      <alignment horizontal="right"/>
    </xf>
    <xf numFmtId="0" fontId="48" fillId="35" borderId="15" xfId="0" applyFont="1" applyFill="1" applyBorder="1" applyAlignment="1">
      <alignment/>
    </xf>
    <xf numFmtId="0" fontId="47" fillId="0" borderId="15" xfId="0" applyFont="1" applyBorder="1" applyAlignment="1">
      <alignment horizontal="right"/>
    </xf>
    <xf numFmtId="174" fontId="48" fillId="0" borderId="16" xfId="0" applyNumberFormat="1" applyFont="1" applyBorder="1" applyAlignment="1">
      <alignment/>
    </xf>
    <xf numFmtId="2" fontId="48" fillId="0" borderId="16" xfId="0" applyNumberFormat="1" applyFont="1" applyBorder="1" applyAlignment="1">
      <alignment/>
    </xf>
    <xf numFmtId="0" fontId="47" fillId="0" borderId="15" xfId="0" applyFont="1" applyFill="1" applyBorder="1" applyAlignment="1">
      <alignment horizontal="right"/>
    </xf>
    <xf numFmtId="171" fontId="48" fillId="35" borderId="15" xfId="0" applyNumberFormat="1" applyFont="1" applyFill="1" applyBorder="1" applyAlignment="1">
      <alignment/>
    </xf>
    <xf numFmtId="0" fontId="47" fillId="0" borderId="11" xfId="0" applyFont="1" applyFill="1" applyBorder="1" applyAlignment="1">
      <alignment horizontal="right"/>
    </xf>
    <xf numFmtId="0" fontId="48" fillId="0" borderId="19" xfId="0" applyFont="1" applyBorder="1" applyAlignment="1">
      <alignment/>
    </xf>
    <xf numFmtId="174" fontId="47" fillId="0" borderId="20" xfId="0" applyNumberFormat="1" applyFont="1" applyBorder="1" applyAlignment="1">
      <alignment/>
    </xf>
    <xf numFmtId="0" fontId="47" fillId="0" borderId="12" xfId="0" applyFont="1" applyFill="1" applyBorder="1" applyAlignment="1">
      <alignment horizontal="right"/>
    </xf>
    <xf numFmtId="0" fontId="48" fillId="0" borderId="21" xfId="0" applyFont="1" applyBorder="1" applyAlignment="1">
      <alignment/>
    </xf>
    <xf numFmtId="2" fontId="47" fillId="0" borderId="22" xfId="0" applyNumberFormat="1" applyFont="1" applyBorder="1" applyAlignment="1">
      <alignment/>
    </xf>
    <xf numFmtId="0" fontId="47" fillId="0" borderId="13" xfId="0" applyFont="1" applyFill="1" applyBorder="1" applyAlignment="1">
      <alignment horizontal="right"/>
    </xf>
    <xf numFmtId="0" fontId="48" fillId="0" borderId="23" xfId="0" applyFont="1" applyBorder="1" applyAlignment="1">
      <alignment/>
    </xf>
    <xf numFmtId="2" fontId="47" fillId="0" borderId="24" xfId="0" applyNumberFormat="1" applyFont="1" applyBorder="1" applyAlignment="1">
      <alignment/>
    </xf>
    <xf numFmtId="0" fontId="48" fillId="21" borderId="23" xfId="0" applyFont="1" applyFill="1" applyBorder="1" applyAlignment="1">
      <alignment/>
    </xf>
    <xf numFmtId="2" fontId="47" fillId="21" borderId="24" xfId="0" applyNumberFormat="1" applyFont="1" applyFill="1" applyBorder="1" applyAlignment="1">
      <alignment horizontal="right"/>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8</xdr:row>
      <xdr:rowOff>28575</xdr:rowOff>
    </xdr:from>
    <xdr:to>
      <xdr:col>4</xdr:col>
      <xdr:colOff>571500</xdr:colOff>
      <xdr:row>8</xdr:row>
      <xdr:rowOff>171450</xdr:rowOff>
    </xdr:to>
    <xdr:sp>
      <xdr:nvSpPr>
        <xdr:cNvPr id="1" name="Rectangle 4"/>
        <xdr:cNvSpPr>
          <a:spLocks/>
        </xdr:cNvSpPr>
      </xdr:nvSpPr>
      <xdr:spPr>
        <a:xfrm>
          <a:off x="3943350" y="2171700"/>
          <a:ext cx="3352800" cy="14287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13</xdr:col>
      <xdr:colOff>495300</xdr:colOff>
      <xdr:row>21</xdr:row>
      <xdr:rowOff>47625</xdr:rowOff>
    </xdr:to>
    <xdr:grpSp>
      <xdr:nvGrpSpPr>
        <xdr:cNvPr id="1" name="Group 1"/>
        <xdr:cNvGrpSpPr>
          <a:grpSpLocks/>
        </xdr:cNvGrpSpPr>
      </xdr:nvGrpSpPr>
      <xdr:grpSpPr>
        <a:xfrm>
          <a:off x="0" y="571500"/>
          <a:ext cx="9267825" cy="3476625"/>
          <a:chOff x="0" y="2095500"/>
          <a:chExt cx="8420100" cy="3476625"/>
        </a:xfrm>
        <a:solidFill>
          <a:srgbClr val="FFFFFF"/>
        </a:solidFill>
      </xdr:grpSpPr>
      <xdr:pic>
        <xdr:nvPicPr>
          <xdr:cNvPr id="2" name="Picture 1"/>
          <xdr:cNvPicPr preferRelativeResize="1">
            <a:picLocks noChangeAspect="1"/>
          </xdr:cNvPicPr>
        </xdr:nvPicPr>
        <xdr:blipFill>
          <a:blip r:embed="rId1"/>
          <a:stretch>
            <a:fillRect/>
          </a:stretch>
        </xdr:blipFill>
        <xdr:spPr>
          <a:xfrm>
            <a:off x="0" y="2095500"/>
            <a:ext cx="8420100" cy="3476625"/>
          </a:xfrm>
          <a:prstGeom prst="rect">
            <a:avLst/>
          </a:prstGeom>
          <a:noFill/>
          <a:ln w="9525" cmpd="sng">
            <a:noFill/>
          </a:ln>
        </xdr:spPr>
      </xdr:pic>
      <xdr:sp>
        <xdr:nvSpPr>
          <xdr:cNvPr id="3" name="Rectangle 3"/>
          <xdr:cNvSpPr>
            <a:spLocks/>
          </xdr:cNvSpPr>
        </xdr:nvSpPr>
        <xdr:spPr>
          <a:xfrm>
            <a:off x="6075102" y="3543514"/>
            <a:ext cx="536781" cy="285952"/>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 name="Rectangle 4"/>
          <xdr:cNvSpPr>
            <a:spLocks/>
          </xdr:cNvSpPr>
        </xdr:nvSpPr>
        <xdr:spPr>
          <a:xfrm>
            <a:off x="6075102" y="4609969"/>
            <a:ext cx="536781" cy="285952"/>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47625</xdr:rowOff>
    </xdr:from>
    <xdr:to>
      <xdr:col>5</xdr:col>
      <xdr:colOff>419100</xdr:colOff>
      <xdr:row>57</xdr:row>
      <xdr:rowOff>19050</xdr:rowOff>
    </xdr:to>
    <xdr:pic>
      <xdr:nvPicPr>
        <xdr:cNvPr id="1" name="Picture 2"/>
        <xdr:cNvPicPr preferRelativeResize="1">
          <a:picLocks noChangeAspect="1"/>
        </xdr:cNvPicPr>
      </xdr:nvPicPr>
      <xdr:blipFill>
        <a:blip r:embed="rId1"/>
        <a:stretch>
          <a:fillRect/>
        </a:stretch>
      </xdr:blipFill>
      <xdr:spPr>
        <a:xfrm>
          <a:off x="0" y="7696200"/>
          <a:ext cx="5934075" cy="3590925"/>
        </a:xfrm>
        <a:prstGeom prst="rect">
          <a:avLst/>
        </a:prstGeom>
        <a:noFill/>
        <a:ln w="9525" cmpd="sng">
          <a:noFill/>
        </a:ln>
      </xdr:spPr>
    </xdr:pic>
    <xdr:clientData/>
  </xdr:twoCellAnchor>
  <xdr:twoCellAnchor>
    <xdr:from>
      <xdr:col>5</xdr:col>
      <xdr:colOff>457200</xdr:colOff>
      <xdr:row>40</xdr:row>
      <xdr:rowOff>180975</xdr:rowOff>
    </xdr:from>
    <xdr:to>
      <xdr:col>8</xdr:col>
      <xdr:colOff>552450</xdr:colOff>
      <xdr:row>50</xdr:row>
      <xdr:rowOff>19050</xdr:rowOff>
    </xdr:to>
    <xdr:grpSp>
      <xdr:nvGrpSpPr>
        <xdr:cNvPr id="2" name="Group 9"/>
        <xdr:cNvGrpSpPr>
          <a:grpSpLocks/>
        </xdr:cNvGrpSpPr>
      </xdr:nvGrpSpPr>
      <xdr:grpSpPr>
        <a:xfrm>
          <a:off x="5972175" y="8210550"/>
          <a:ext cx="2895600" cy="1743075"/>
          <a:chOff x="1524000" y="577334"/>
          <a:chExt cx="2421199" cy="1740932"/>
        </a:xfrm>
        <a:solidFill>
          <a:srgbClr val="FFFFFF"/>
        </a:solidFill>
      </xdr:grpSpPr>
      <xdr:grpSp>
        <xdr:nvGrpSpPr>
          <xdr:cNvPr id="3" name="Group 10"/>
          <xdr:cNvGrpSpPr>
            <a:grpSpLocks/>
          </xdr:cNvGrpSpPr>
        </xdr:nvGrpSpPr>
        <xdr:grpSpPr>
          <a:xfrm>
            <a:off x="1524000" y="757956"/>
            <a:ext cx="457607" cy="1388829"/>
            <a:chOff x="1524000" y="758087"/>
            <a:chExt cx="457549" cy="1388940"/>
          </a:xfrm>
          <a:solidFill>
            <a:srgbClr val="FFFFFF"/>
          </a:solidFill>
        </xdr:grpSpPr>
        <xdr:sp>
          <xdr:nvSpPr>
            <xdr:cNvPr id="4" name="Straight Connector 14"/>
            <xdr:cNvSpPr>
              <a:spLocks/>
            </xdr:cNvSpPr>
          </xdr:nvSpPr>
          <xdr:spPr>
            <a:xfrm>
              <a:off x="1747055" y="758087"/>
              <a:ext cx="0" cy="137956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5" name="Group 15"/>
            <xdr:cNvGrpSpPr>
              <a:grpSpLocks/>
            </xdr:cNvGrpSpPr>
          </xdr:nvGrpSpPr>
          <xdr:grpSpPr>
            <a:xfrm>
              <a:off x="1524000" y="1214701"/>
              <a:ext cx="457549" cy="456614"/>
              <a:chOff x="1524000" y="1214725"/>
              <a:chExt cx="457549" cy="456638"/>
            </a:xfrm>
            <a:solidFill>
              <a:srgbClr val="FFFFFF"/>
            </a:solidFill>
          </xdr:grpSpPr>
          <xdr:sp>
            <xdr:nvSpPr>
              <xdr:cNvPr id="6" name="Oval 18"/>
              <xdr:cNvSpPr>
                <a:spLocks/>
              </xdr:cNvSpPr>
            </xdr:nvSpPr>
            <xdr:spPr>
              <a:xfrm>
                <a:off x="1524000" y="1214725"/>
                <a:ext cx="454003" cy="456638"/>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TextBox 4"/>
              <xdr:cNvSpPr txBox="1">
                <a:spLocks noChangeArrowheads="1"/>
              </xdr:cNvSpPr>
            </xdr:nvSpPr>
            <xdr:spPr>
              <a:xfrm>
                <a:off x="1563807" y="1252740"/>
                <a:ext cx="374275" cy="409033"/>
              </a:xfrm>
              <a:prstGeom prst="rect">
                <a:avLst/>
              </a:prstGeom>
              <a:noFill/>
              <a:ln w="9525" cmpd="sng">
                <a:noFill/>
              </a:ln>
            </xdr:spPr>
            <xdr:txBody>
              <a:bodyPr vertOverflow="clip" wrap="square"/>
              <a:p>
                <a:pPr algn="l">
                  <a:defRPr/>
                </a:pPr>
                <a:r>
                  <a:rPr lang="en-US" cap="none" sz="2000" b="1" i="0" u="none" baseline="0">
                    <a:solidFill>
                      <a:srgbClr val="FFFFFF"/>
                    </a:solidFill>
                    <a:latin typeface="Calibri"/>
                    <a:ea typeface="Calibri"/>
                    <a:cs typeface="Calibri"/>
                  </a:rPr>
                  <a:t>M</a:t>
                </a:r>
              </a:p>
            </xdr:txBody>
          </xdr:sp>
        </xdr:grpSp>
        <xdr:sp>
          <xdr:nvSpPr>
            <xdr:cNvPr id="8" name="Straight Connector 16"/>
            <xdr:cNvSpPr>
              <a:spLocks/>
            </xdr:cNvSpPr>
          </xdr:nvSpPr>
          <xdr:spPr>
            <a:xfrm>
              <a:off x="1563807" y="758087"/>
              <a:ext cx="3742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Straight Connector 17"/>
            <xdr:cNvSpPr>
              <a:spLocks/>
            </xdr:cNvSpPr>
          </xdr:nvSpPr>
          <xdr:spPr>
            <a:xfrm>
              <a:off x="1563807" y="2147027"/>
              <a:ext cx="3742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10" name="TextBox 12"/>
          <xdr:cNvSpPr txBox="1">
            <a:spLocks noChangeArrowheads="1"/>
          </xdr:cNvSpPr>
        </xdr:nvSpPr>
        <xdr:spPr>
          <a:xfrm>
            <a:off x="1977975" y="577334"/>
            <a:ext cx="1967224"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Upper 90% (U90%)</a:t>
            </a:r>
          </a:p>
        </xdr:txBody>
      </xdr:sp>
      <xdr:sp>
        <xdr:nvSpPr>
          <xdr:cNvPr id="11" name="TextBox 13"/>
          <xdr:cNvSpPr txBox="1">
            <a:spLocks noChangeArrowheads="1"/>
          </xdr:cNvSpPr>
        </xdr:nvSpPr>
        <xdr:spPr>
          <a:xfrm>
            <a:off x="1977975" y="1947447"/>
            <a:ext cx="1959355"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Lower 90% (L90%)</a:t>
            </a:r>
          </a:p>
        </xdr:txBody>
      </xdr:sp>
      <xdr:sp>
        <xdr:nvSpPr>
          <xdr:cNvPr id="12" name="TextBox 14"/>
          <xdr:cNvSpPr txBox="1">
            <a:spLocks noChangeArrowheads="1"/>
          </xdr:cNvSpPr>
        </xdr:nvSpPr>
        <xdr:spPr>
          <a:xfrm>
            <a:off x="2113562" y="1262391"/>
            <a:ext cx="1752343"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tl.nist.gov/div898/handbook/eda/section3/eda3672.htm" TargetMode="Externa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G34"/>
  <sheetViews>
    <sheetView zoomScalePageLayoutView="0" workbookViewId="0" topLeftCell="A1">
      <selection activeCell="A13" sqref="A13"/>
    </sheetView>
  </sheetViews>
  <sheetFormatPr defaultColWidth="9.140625" defaultRowHeight="15"/>
  <cols>
    <col min="1" max="1" width="73.421875" style="0" customWidth="1"/>
    <col min="5" max="5" width="28.421875" style="0" bestFit="1" customWidth="1"/>
  </cols>
  <sheetData>
    <row r="1" spans="1:7" ht="62.25" customHeight="1">
      <c r="A1" s="62" t="s">
        <v>50</v>
      </c>
      <c r="B1" s="62"/>
      <c r="C1" s="62"/>
      <c r="D1" s="62"/>
      <c r="E1" s="62"/>
      <c r="F1" s="62"/>
      <c r="G1" s="62"/>
    </row>
    <row r="2" ht="15.75" thickBot="1"/>
    <row r="3" ht="15">
      <c r="E3" s="8" t="s">
        <v>22</v>
      </c>
    </row>
    <row r="4" spans="1:5" ht="15">
      <c r="A4" s="5" t="s">
        <v>30</v>
      </c>
      <c r="E4" s="9" t="s">
        <v>23</v>
      </c>
    </row>
    <row r="5" spans="1:5" ht="15">
      <c r="A5" t="s">
        <v>32</v>
      </c>
      <c r="E5" s="9" t="s">
        <v>24</v>
      </c>
    </row>
    <row r="6" ht="15.75" thickBot="1">
      <c r="E6" s="10" t="s">
        <v>25</v>
      </c>
    </row>
    <row r="7" ht="15">
      <c r="A7" s="3" t="s">
        <v>31</v>
      </c>
    </row>
    <row r="8" ht="15">
      <c r="A8" t="s">
        <v>43</v>
      </c>
    </row>
    <row r="9" ht="15">
      <c r="A9" s="4" t="s">
        <v>47</v>
      </c>
    </row>
    <row r="10" ht="15">
      <c r="A10" t="s">
        <v>46</v>
      </c>
    </row>
    <row r="11" ht="15">
      <c r="A11" t="s">
        <v>45</v>
      </c>
    </row>
    <row r="12" ht="15">
      <c r="A12" t="s">
        <v>44</v>
      </c>
    </row>
    <row r="14" ht="15">
      <c r="A14" s="3" t="s">
        <v>34</v>
      </c>
    </row>
    <row r="15" ht="15">
      <c r="A15" t="s">
        <v>33</v>
      </c>
    </row>
    <row r="16" ht="15">
      <c r="A16" t="s">
        <v>48</v>
      </c>
    </row>
    <row r="17" ht="15">
      <c r="A17" t="s">
        <v>49</v>
      </c>
    </row>
    <row r="34" ht="15">
      <c r="A34" s="4"/>
    </row>
  </sheetData>
  <sheetProtection/>
  <mergeCells count="1">
    <mergeCell ref="A1:G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74"/>
  <sheetViews>
    <sheetView zoomScalePageLayoutView="0" workbookViewId="0" topLeftCell="A1">
      <selection activeCell="C32" sqref="C32"/>
    </sheetView>
  </sheetViews>
  <sheetFormatPr defaultColWidth="9.140625" defaultRowHeight="15"/>
  <cols>
    <col min="1" max="1" width="21.8515625" style="0" customWidth="1"/>
  </cols>
  <sheetData>
    <row r="1" ht="15">
      <c r="A1" s="5" t="s">
        <v>37</v>
      </c>
    </row>
    <row r="2" ht="15">
      <c r="A2" t="s">
        <v>36</v>
      </c>
    </row>
    <row r="3" ht="15">
      <c r="A3" t="s">
        <v>35</v>
      </c>
    </row>
    <row r="23" ht="15">
      <c r="A23" s="3" t="s">
        <v>38</v>
      </c>
    </row>
    <row r="24" ht="15">
      <c r="A24" t="s">
        <v>39</v>
      </c>
    </row>
    <row r="25" ht="15">
      <c r="A25" t="s">
        <v>40</v>
      </c>
    </row>
    <row r="26" ht="15">
      <c r="A26" t="s">
        <v>41</v>
      </c>
    </row>
    <row r="28" ht="51.75">
      <c r="A28" s="7" t="s">
        <v>42</v>
      </c>
    </row>
    <row r="29" ht="15">
      <c r="A29" s="6">
        <v>15000</v>
      </c>
    </row>
    <row r="30" ht="15">
      <c r="A30" s="6">
        <v>15100</v>
      </c>
    </row>
    <row r="31" ht="15">
      <c r="A31" s="6">
        <v>16000</v>
      </c>
    </row>
    <row r="32" ht="15">
      <c r="A32" s="6">
        <v>50700</v>
      </c>
    </row>
    <row r="33" ht="15">
      <c r="A33" s="6">
        <v>71000</v>
      </c>
    </row>
    <row r="34" ht="15">
      <c r="A34" s="6">
        <v>117900</v>
      </c>
    </row>
    <row r="35" ht="15">
      <c r="A35" s="6">
        <v>241300</v>
      </c>
    </row>
    <row r="36" ht="15">
      <c r="A36" s="6">
        <v>272400</v>
      </c>
    </row>
    <row r="37" ht="15">
      <c r="A37" s="6">
        <v>291900</v>
      </c>
    </row>
    <row r="38" ht="15">
      <c r="A38" s="6">
        <v>440200</v>
      </c>
    </row>
    <row r="39" ht="15">
      <c r="A39" s="6">
        <v>515500</v>
      </c>
    </row>
    <row r="40" ht="15">
      <c r="A40" s="6">
        <v>609000</v>
      </c>
    </row>
    <row r="41" ht="15">
      <c r="A41" s="6">
        <v>650300</v>
      </c>
    </row>
    <row r="42" ht="15">
      <c r="A42" s="6">
        <v>703900</v>
      </c>
    </row>
    <row r="43" ht="15">
      <c r="A43" s="6">
        <v>721000</v>
      </c>
    </row>
    <row r="44" ht="15">
      <c r="A44" s="6">
        <v>742500</v>
      </c>
    </row>
    <row r="45" ht="15">
      <c r="A45" s="6">
        <v>788800</v>
      </c>
    </row>
    <row r="46" ht="15">
      <c r="A46" s="6">
        <v>798300</v>
      </c>
    </row>
    <row r="47" ht="15">
      <c r="A47" s="6">
        <v>813500</v>
      </c>
    </row>
    <row r="48" ht="15">
      <c r="A48" s="6">
        <v>829700</v>
      </c>
    </row>
    <row r="49" ht="15">
      <c r="A49" s="6">
        <v>873000</v>
      </c>
    </row>
    <row r="50" ht="15">
      <c r="A50" s="6">
        <v>889100</v>
      </c>
    </row>
    <row r="51" ht="15">
      <c r="A51" s="6">
        <v>897800</v>
      </c>
    </row>
    <row r="52" ht="15">
      <c r="A52" s="6">
        <v>956000</v>
      </c>
    </row>
    <row r="53" ht="15">
      <c r="A53" s="6">
        <v>1179900</v>
      </c>
    </row>
    <row r="54" ht="15">
      <c r="A54" s="6">
        <v>1182400</v>
      </c>
    </row>
    <row r="55" ht="15">
      <c r="A55" s="6">
        <v>1271100</v>
      </c>
    </row>
    <row r="56" ht="15">
      <c r="A56" s="6">
        <v>1301700</v>
      </c>
    </row>
    <row r="57" ht="15">
      <c r="A57" s="6">
        <v>1515800</v>
      </c>
    </row>
    <row r="58" ht="15">
      <c r="A58" s="6">
        <v>1567800</v>
      </c>
    </row>
    <row r="59" ht="15">
      <c r="A59" s="6">
        <v>1650200</v>
      </c>
    </row>
    <row r="60" ht="15">
      <c r="A60" s="6">
        <v>1676700</v>
      </c>
    </row>
    <row r="61" ht="15">
      <c r="A61" s="6">
        <v>1769900</v>
      </c>
    </row>
    <row r="62" ht="15">
      <c r="A62" s="6">
        <v>1813900</v>
      </c>
    </row>
    <row r="63" ht="15">
      <c r="A63" s="6">
        <v>2050000</v>
      </c>
    </row>
    <row r="64" ht="15">
      <c r="A64" s="6">
        <v>2063500</v>
      </c>
    </row>
    <row r="65" ht="15">
      <c r="A65" s="6">
        <v>2125600</v>
      </c>
    </row>
    <row r="66" ht="15">
      <c r="A66" s="6">
        <v>2187000</v>
      </c>
    </row>
    <row r="67" ht="15">
      <c r="A67" s="6">
        <v>2225000</v>
      </c>
    </row>
    <row r="68" ht="15">
      <c r="A68" s="6">
        <v>2231200</v>
      </c>
    </row>
    <row r="69" ht="15">
      <c r="A69" s="6">
        <v>2601400</v>
      </c>
    </row>
    <row r="70" ht="15">
      <c r="A70" s="6">
        <v>2614000</v>
      </c>
    </row>
    <row r="71" ht="15">
      <c r="A71" s="6">
        <v>2689500</v>
      </c>
    </row>
    <row r="72" ht="15">
      <c r="A72" s="6">
        <v>2843800</v>
      </c>
    </row>
    <row r="73" ht="15">
      <c r="A73" s="6">
        <v>2891900</v>
      </c>
    </row>
    <row r="74" ht="15">
      <c r="A74" s="6">
        <v>2892500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111"/>
  <sheetViews>
    <sheetView zoomScalePageLayoutView="0" workbookViewId="0" topLeftCell="A1">
      <selection activeCell="H35" sqref="H35"/>
    </sheetView>
  </sheetViews>
  <sheetFormatPr defaultColWidth="9.140625" defaultRowHeight="15"/>
  <cols>
    <col min="2" max="2" width="9.140625" style="3" customWidth="1"/>
  </cols>
  <sheetData>
    <row r="1" ht="15">
      <c r="A1" t="s">
        <v>2</v>
      </c>
    </row>
    <row r="2" ht="15">
      <c r="A2" t="s">
        <v>0</v>
      </c>
    </row>
    <row r="4" spans="1:7" ht="15">
      <c r="A4" s="2" t="s">
        <v>4</v>
      </c>
      <c r="B4" s="3">
        <v>0.9</v>
      </c>
      <c r="C4">
        <v>0.95</v>
      </c>
      <c r="D4">
        <v>0.975</v>
      </c>
      <c r="E4">
        <v>0.99</v>
      </c>
      <c r="F4">
        <v>0.995</v>
      </c>
      <c r="G4">
        <v>0.999</v>
      </c>
    </row>
    <row r="6" spans="1:7" ht="15">
      <c r="A6">
        <v>1</v>
      </c>
      <c r="B6" s="3">
        <v>3.078</v>
      </c>
      <c r="C6">
        <v>6.314</v>
      </c>
      <c r="D6">
        <v>12.706</v>
      </c>
      <c r="E6">
        <v>31.821</v>
      </c>
      <c r="F6">
        <v>63.657</v>
      </c>
      <c r="G6">
        <v>318.313</v>
      </c>
    </row>
    <row r="7" spans="1:7" ht="15">
      <c r="A7">
        <v>2</v>
      </c>
      <c r="B7" s="3">
        <v>1.886</v>
      </c>
      <c r="C7">
        <v>2.92</v>
      </c>
      <c r="D7">
        <v>4.303</v>
      </c>
      <c r="E7">
        <v>6.965</v>
      </c>
      <c r="F7">
        <v>9.925</v>
      </c>
      <c r="G7">
        <v>22.327</v>
      </c>
    </row>
    <row r="8" spans="1:7" ht="15">
      <c r="A8">
        <v>3</v>
      </c>
      <c r="B8" s="3">
        <v>1.638</v>
      </c>
      <c r="C8">
        <v>2.353</v>
      </c>
      <c r="D8">
        <v>3.182</v>
      </c>
      <c r="E8">
        <v>4.541</v>
      </c>
      <c r="F8">
        <v>5.841</v>
      </c>
      <c r="G8">
        <v>10.215</v>
      </c>
    </row>
    <row r="9" spans="1:7" ht="15">
      <c r="A9">
        <v>4</v>
      </c>
      <c r="B9" s="3">
        <v>1.533</v>
      </c>
      <c r="C9">
        <v>2.132</v>
      </c>
      <c r="D9">
        <v>2.776</v>
      </c>
      <c r="E9">
        <v>3.747</v>
      </c>
      <c r="F9">
        <v>4.604</v>
      </c>
      <c r="G9">
        <v>7.173</v>
      </c>
    </row>
    <row r="10" spans="1:7" ht="15">
      <c r="A10">
        <v>5</v>
      </c>
      <c r="B10" s="3">
        <v>1.476</v>
      </c>
      <c r="C10">
        <v>2.015</v>
      </c>
      <c r="D10">
        <v>2.571</v>
      </c>
      <c r="E10">
        <v>3.365</v>
      </c>
      <c r="F10">
        <v>4.032</v>
      </c>
      <c r="G10">
        <v>5.893</v>
      </c>
    </row>
    <row r="11" spans="1:7" ht="15">
      <c r="A11">
        <v>6</v>
      </c>
      <c r="B11" s="3">
        <v>1.44</v>
      </c>
      <c r="C11">
        <v>1.943</v>
      </c>
      <c r="D11">
        <v>2.447</v>
      </c>
      <c r="E11">
        <v>3.143</v>
      </c>
      <c r="F11">
        <v>3.707</v>
      </c>
      <c r="G11">
        <v>5.208</v>
      </c>
    </row>
    <row r="12" spans="1:7" ht="15">
      <c r="A12">
        <v>7</v>
      </c>
      <c r="B12" s="3">
        <v>1.415</v>
      </c>
      <c r="C12">
        <v>1.895</v>
      </c>
      <c r="D12">
        <v>2.365</v>
      </c>
      <c r="E12">
        <v>2.998</v>
      </c>
      <c r="F12">
        <v>3.499</v>
      </c>
      <c r="G12">
        <v>4.782</v>
      </c>
    </row>
    <row r="13" spans="1:7" ht="15">
      <c r="A13">
        <v>8</v>
      </c>
      <c r="B13" s="3">
        <v>1.397</v>
      </c>
      <c r="C13">
        <v>1.86</v>
      </c>
      <c r="D13">
        <v>2.306</v>
      </c>
      <c r="E13">
        <v>2.896</v>
      </c>
      <c r="F13">
        <v>3.355</v>
      </c>
      <c r="G13">
        <v>4.499</v>
      </c>
    </row>
    <row r="14" spans="1:7" ht="15">
      <c r="A14">
        <v>9</v>
      </c>
      <c r="B14" s="3">
        <v>1.383</v>
      </c>
      <c r="C14">
        <v>1.833</v>
      </c>
      <c r="D14">
        <v>2.262</v>
      </c>
      <c r="E14">
        <v>2.821</v>
      </c>
      <c r="F14">
        <v>3.25</v>
      </c>
      <c r="G14">
        <v>4.296</v>
      </c>
    </row>
    <row r="15" spans="1:7" ht="15">
      <c r="A15">
        <v>10</v>
      </c>
      <c r="B15" s="3">
        <v>1.372</v>
      </c>
      <c r="C15">
        <v>1.812</v>
      </c>
      <c r="D15">
        <v>2.228</v>
      </c>
      <c r="E15">
        <v>2.764</v>
      </c>
      <c r="F15">
        <v>3.169</v>
      </c>
      <c r="G15">
        <v>4.143</v>
      </c>
    </row>
    <row r="16" spans="1:7" ht="15">
      <c r="A16">
        <v>11</v>
      </c>
      <c r="B16" s="3">
        <v>1.363</v>
      </c>
      <c r="C16">
        <v>1.796</v>
      </c>
      <c r="D16">
        <v>2.201</v>
      </c>
      <c r="E16">
        <v>2.718</v>
      </c>
      <c r="F16">
        <v>3.106</v>
      </c>
      <c r="G16">
        <v>4.024</v>
      </c>
    </row>
    <row r="17" spans="1:7" ht="15">
      <c r="A17">
        <v>12</v>
      </c>
      <c r="B17" s="3">
        <v>1.356</v>
      </c>
      <c r="C17">
        <v>1.782</v>
      </c>
      <c r="D17">
        <v>2.179</v>
      </c>
      <c r="E17">
        <v>2.681</v>
      </c>
      <c r="F17">
        <v>3.055</v>
      </c>
      <c r="G17">
        <v>3.929</v>
      </c>
    </row>
    <row r="18" spans="1:7" ht="15">
      <c r="A18">
        <v>13</v>
      </c>
      <c r="B18" s="3">
        <v>1.35</v>
      </c>
      <c r="C18">
        <v>1.771</v>
      </c>
      <c r="D18">
        <v>2.16</v>
      </c>
      <c r="E18">
        <v>2.65</v>
      </c>
      <c r="F18">
        <v>3.012</v>
      </c>
      <c r="G18">
        <v>3.852</v>
      </c>
    </row>
    <row r="19" spans="1:7" ht="15">
      <c r="A19">
        <v>14</v>
      </c>
      <c r="B19" s="3">
        <v>1.345</v>
      </c>
      <c r="C19">
        <v>1.761</v>
      </c>
      <c r="D19">
        <v>2.145</v>
      </c>
      <c r="E19">
        <v>2.624</v>
      </c>
      <c r="F19">
        <v>2.977</v>
      </c>
      <c r="G19">
        <v>3.787</v>
      </c>
    </row>
    <row r="20" spans="1:7" ht="15">
      <c r="A20">
        <v>15</v>
      </c>
      <c r="B20" s="3">
        <v>1.341</v>
      </c>
      <c r="C20">
        <v>1.753</v>
      </c>
      <c r="D20">
        <v>2.131</v>
      </c>
      <c r="E20">
        <v>2.602</v>
      </c>
      <c r="F20">
        <v>2.947</v>
      </c>
      <c r="G20">
        <v>3.733</v>
      </c>
    </row>
    <row r="21" spans="1:7" ht="15">
      <c r="A21">
        <v>16</v>
      </c>
      <c r="B21" s="3">
        <v>1.337</v>
      </c>
      <c r="C21">
        <v>1.746</v>
      </c>
      <c r="D21">
        <v>2.12</v>
      </c>
      <c r="E21">
        <v>2.583</v>
      </c>
      <c r="F21">
        <v>2.921</v>
      </c>
      <c r="G21">
        <v>3.686</v>
      </c>
    </row>
    <row r="22" spans="1:7" ht="15">
      <c r="A22">
        <v>17</v>
      </c>
      <c r="B22" s="3">
        <v>1.333</v>
      </c>
      <c r="C22">
        <v>1.74</v>
      </c>
      <c r="D22">
        <v>2.11</v>
      </c>
      <c r="E22">
        <v>2.567</v>
      </c>
      <c r="F22">
        <v>2.898</v>
      </c>
      <c r="G22">
        <v>3.646</v>
      </c>
    </row>
    <row r="23" spans="1:7" ht="15">
      <c r="A23">
        <v>18</v>
      </c>
      <c r="B23" s="3">
        <v>1.33</v>
      </c>
      <c r="C23">
        <v>1.734</v>
      </c>
      <c r="D23">
        <v>2.101</v>
      </c>
      <c r="E23">
        <v>2.552</v>
      </c>
      <c r="F23">
        <v>2.878</v>
      </c>
      <c r="G23">
        <v>3.61</v>
      </c>
    </row>
    <row r="24" spans="1:7" ht="15">
      <c r="A24">
        <v>19</v>
      </c>
      <c r="B24" s="3">
        <v>1.328</v>
      </c>
      <c r="C24">
        <v>1.729</v>
      </c>
      <c r="D24">
        <v>2.093</v>
      </c>
      <c r="E24">
        <v>2.539</v>
      </c>
      <c r="F24">
        <v>2.861</v>
      </c>
      <c r="G24">
        <v>3.579</v>
      </c>
    </row>
    <row r="25" spans="1:7" ht="15">
      <c r="A25">
        <v>20</v>
      </c>
      <c r="B25" s="3">
        <v>1.325</v>
      </c>
      <c r="C25">
        <v>1.725</v>
      </c>
      <c r="D25">
        <v>2.086</v>
      </c>
      <c r="E25">
        <v>2.528</v>
      </c>
      <c r="F25">
        <v>2.845</v>
      </c>
      <c r="G25">
        <v>3.552</v>
      </c>
    </row>
    <row r="26" spans="1:7" ht="15">
      <c r="A26">
        <v>21</v>
      </c>
      <c r="B26" s="3">
        <v>1.323</v>
      </c>
      <c r="C26">
        <v>1.721</v>
      </c>
      <c r="D26">
        <v>2.08</v>
      </c>
      <c r="E26">
        <v>2.518</v>
      </c>
      <c r="F26">
        <v>2.831</v>
      </c>
      <c r="G26">
        <v>3.527</v>
      </c>
    </row>
    <row r="27" spans="1:7" ht="15">
      <c r="A27">
        <v>22</v>
      </c>
      <c r="B27" s="3">
        <v>1.321</v>
      </c>
      <c r="C27">
        <v>1.717</v>
      </c>
      <c r="D27">
        <v>2.074</v>
      </c>
      <c r="E27">
        <v>2.508</v>
      </c>
      <c r="F27">
        <v>2.819</v>
      </c>
      <c r="G27">
        <v>3.505</v>
      </c>
    </row>
    <row r="28" spans="1:7" ht="15">
      <c r="A28">
        <v>23</v>
      </c>
      <c r="B28" s="3">
        <v>1.319</v>
      </c>
      <c r="C28">
        <v>1.714</v>
      </c>
      <c r="D28">
        <v>2.069</v>
      </c>
      <c r="E28">
        <v>2.5</v>
      </c>
      <c r="F28">
        <v>2.807</v>
      </c>
      <c r="G28">
        <v>3.485</v>
      </c>
    </row>
    <row r="29" spans="1:7" ht="15">
      <c r="A29">
        <v>24</v>
      </c>
      <c r="B29" s="3">
        <v>1.318</v>
      </c>
      <c r="C29">
        <v>1.711</v>
      </c>
      <c r="D29">
        <v>2.064</v>
      </c>
      <c r="E29">
        <v>2.492</v>
      </c>
      <c r="F29">
        <v>2.797</v>
      </c>
      <c r="G29">
        <v>3.467</v>
      </c>
    </row>
    <row r="30" spans="1:7" ht="15">
      <c r="A30">
        <v>25</v>
      </c>
      <c r="B30" s="3">
        <v>1.316</v>
      </c>
      <c r="C30">
        <v>1.708</v>
      </c>
      <c r="D30">
        <v>2.06</v>
      </c>
      <c r="E30">
        <v>2.485</v>
      </c>
      <c r="F30">
        <v>2.787</v>
      </c>
      <c r="G30">
        <v>3.45</v>
      </c>
    </row>
    <row r="31" spans="1:7" ht="15">
      <c r="A31">
        <v>26</v>
      </c>
      <c r="B31" s="3">
        <v>1.315</v>
      </c>
      <c r="C31">
        <v>1.706</v>
      </c>
      <c r="D31">
        <v>2.056</v>
      </c>
      <c r="E31">
        <v>2.479</v>
      </c>
      <c r="F31">
        <v>2.779</v>
      </c>
      <c r="G31">
        <v>3.435</v>
      </c>
    </row>
    <row r="32" spans="1:7" ht="15">
      <c r="A32">
        <v>27</v>
      </c>
      <c r="B32" s="3">
        <v>1.314</v>
      </c>
      <c r="C32">
        <v>1.703</v>
      </c>
      <c r="D32">
        <v>2.052</v>
      </c>
      <c r="E32">
        <v>2.473</v>
      </c>
      <c r="F32">
        <v>2.771</v>
      </c>
      <c r="G32">
        <v>3.421</v>
      </c>
    </row>
    <row r="33" spans="1:7" ht="15">
      <c r="A33">
        <v>28</v>
      </c>
      <c r="B33" s="3">
        <v>1.313</v>
      </c>
      <c r="C33">
        <v>1.701</v>
      </c>
      <c r="D33">
        <v>2.048</v>
      </c>
      <c r="E33">
        <v>2.467</v>
      </c>
      <c r="F33">
        <v>2.763</v>
      </c>
      <c r="G33">
        <v>3.408</v>
      </c>
    </row>
    <row r="34" spans="1:7" ht="15">
      <c r="A34">
        <v>29</v>
      </c>
      <c r="B34" s="3">
        <v>1.311</v>
      </c>
      <c r="C34">
        <v>1.699</v>
      </c>
      <c r="D34">
        <v>2.045</v>
      </c>
      <c r="E34">
        <v>2.462</v>
      </c>
      <c r="F34">
        <v>2.756</v>
      </c>
      <c r="G34">
        <v>3.396</v>
      </c>
    </row>
    <row r="35" spans="1:7" ht="15">
      <c r="A35">
        <v>30</v>
      </c>
      <c r="B35" s="3">
        <v>1.31</v>
      </c>
      <c r="C35">
        <v>1.697</v>
      </c>
      <c r="D35">
        <v>2.042</v>
      </c>
      <c r="E35">
        <v>2.457</v>
      </c>
      <c r="F35">
        <v>2.75</v>
      </c>
      <c r="G35">
        <v>3.385</v>
      </c>
    </row>
    <row r="36" spans="1:7" ht="15">
      <c r="A36">
        <v>31</v>
      </c>
      <c r="B36" s="3">
        <v>1.309</v>
      </c>
      <c r="C36">
        <v>1.696</v>
      </c>
      <c r="D36">
        <v>2.04</v>
      </c>
      <c r="E36">
        <v>2.453</v>
      </c>
      <c r="F36">
        <v>2.744</v>
      </c>
      <c r="G36">
        <v>3.375</v>
      </c>
    </row>
    <row r="37" spans="1:7" ht="15">
      <c r="A37">
        <v>32</v>
      </c>
      <c r="B37" s="3">
        <v>1.309</v>
      </c>
      <c r="C37">
        <v>1.694</v>
      </c>
      <c r="D37">
        <v>2.037</v>
      </c>
      <c r="E37">
        <v>2.449</v>
      </c>
      <c r="F37">
        <v>2.738</v>
      </c>
      <c r="G37">
        <v>3.365</v>
      </c>
    </row>
    <row r="38" spans="1:7" ht="15">
      <c r="A38">
        <v>33</v>
      </c>
      <c r="B38" s="3">
        <v>1.308</v>
      </c>
      <c r="C38">
        <v>1.692</v>
      </c>
      <c r="D38">
        <v>2.035</v>
      </c>
      <c r="E38">
        <v>2.445</v>
      </c>
      <c r="F38">
        <v>2.733</v>
      </c>
      <c r="G38">
        <v>3.356</v>
      </c>
    </row>
    <row r="39" spans="1:7" ht="15">
      <c r="A39">
        <v>34</v>
      </c>
      <c r="B39" s="3">
        <v>1.307</v>
      </c>
      <c r="C39">
        <v>1.691</v>
      </c>
      <c r="D39">
        <v>2.032</v>
      </c>
      <c r="E39">
        <v>2.441</v>
      </c>
      <c r="F39">
        <v>2.728</v>
      </c>
      <c r="G39">
        <v>3.348</v>
      </c>
    </row>
    <row r="40" spans="1:7" ht="15">
      <c r="A40">
        <v>35</v>
      </c>
      <c r="B40" s="3">
        <v>1.306</v>
      </c>
      <c r="C40">
        <v>1.69</v>
      </c>
      <c r="D40">
        <v>2.03</v>
      </c>
      <c r="E40">
        <v>2.438</v>
      </c>
      <c r="F40">
        <v>2.724</v>
      </c>
      <c r="G40">
        <v>3.34</v>
      </c>
    </row>
    <row r="41" spans="1:7" ht="15">
      <c r="A41">
        <v>36</v>
      </c>
      <c r="B41" s="3">
        <v>1.306</v>
      </c>
      <c r="C41">
        <v>1.688</v>
      </c>
      <c r="D41">
        <v>2.028</v>
      </c>
      <c r="E41">
        <v>2.434</v>
      </c>
      <c r="F41">
        <v>2.719</v>
      </c>
      <c r="G41">
        <v>3.333</v>
      </c>
    </row>
    <row r="42" spans="1:7" ht="15">
      <c r="A42">
        <v>37</v>
      </c>
      <c r="B42" s="3">
        <v>1.305</v>
      </c>
      <c r="C42">
        <v>1.687</v>
      </c>
      <c r="D42">
        <v>2.026</v>
      </c>
      <c r="E42">
        <v>2.431</v>
      </c>
      <c r="F42">
        <v>2.715</v>
      </c>
      <c r="G42">
        <v>3.326</v>
      </c>
    </row>
    <row r="43" spans="1:7" ht="15">
      <c r="A43">
        <v>38</v>
      </c>
      <c r="B43" s="3">
        <v>1.304</v>
      </c>
      <c r="C43">
        <v>1.686</v>
      </c>
      <c r="D43">
        <v>2.024</v>
      </c>
      <c r="E43">
        <v>2.429</v>
      </c>
      <c r="F43">
        <v>2.712</v>
      </c>
      <c r="G43">
        <v>3.319</v>
      </c>
    </row>
    <row r="44" spans="1:7" ht="15">
      <c r="A44">
        <v>39</v>
      </c>
      <c r="B44" s="3">
        <v>1.304</v>
      </c>
      <c r="C44">
        <v>1.685</v>
      </c>
      <c r="D44">
        <v>2.023</v>
      </c>
      <c r="E44">
        <v>2.426</v>
      </c>
      <c r="F44">
        <v>2.708</v>
      </c>
      <c r="G44">
        <v>3.313</v>
      </c>
    </row>
    <row r="45" spans="1:7" ht="15">
      <c r="A45">
        <v>40</v>
      </c>
      <c r="B45" s="3">
        <v>1.303</v>
      </c>
      <c r="C45">
        <v>1.684</v>
      </c>
      <c r="D45">
        <v>2.021</v>
      </c>
      <c r="E45">
        <v>2.423</v>
      </c>
      <c r="F45">
        <v>2.704</v>
      </c>
      <c r="G45">
        <v>3.307</v>
      </c>
    </row>
    <row r="46" spans="1:7" ht="15">
      <c r="A46">
        <v>41</v>
      </c>
      <c r="B46" s="3">
        <v>1.303</v>
      </c>
      <c r="C46">
        <v>1.683</v>
      </c>
      <c r="D46">
        <v>2.02</v>
      </c>
      <c r="E46">
        <v>2.421</v>
      </c>
      <c r="F46">
        <v>2.701</v>
      </c>
      <c r="G46">
        <v>3.301</v>
      </c>
    </row>
    <row r="47" spans="1:7" ht="15">
      <c r="A47">
        <v>42</v>
      </c>
      <c r="B47" s="3">
        <v>1.302</v>
      </c>
      <c r="C47">
        <v>1.682</v>
      </c>
      <c r="D47">
        <v>2.018</v>
      </c>
      <c r="E47">
        <v>2.418</v>
      </c>
      <c r="F47">
        <v>2.698</v>
      </c>
      <c r="G47">
        <v>3.296</v>
      </c>
    </row>
    <row r="48" spans="1:7" ht="15">
      <c r="A48">
        <v>43</v>
      </c>
      <c r="B48" s="3">
        <v>1.302</v>
      </c>
      <c r="C48">
        <v>1.681</v>
      </c>
      <c r="D48">
        <v>2.017</v>
      </c>
      <c r="E48">
        <v>2.416</v>
      </c>
      <c r="F48">
        <v>2.695</v>
      </c>
      <c r="G48">
        <v>3.291</v>
      </c>
    </row>
    <row r="49" spans="1:7" ht="15">
      <c r="A49">
        <v>44</v>
      </c>
      <c r="B49" s="3">
        <v>1.301</v>
      </c>
      <c r="C49">
        <v>1.68</v>
      </c>
      <c r="D49">
        <v>2.015</v>
      </c>
      <c r="E49">
        <v>2.414</v>
      </c>
      <c r="F49">
        <v>2.692</v>
      </c>
      <c r="G49">
        <v>3.286</v>
      </c>
    </row>
    <row r="50" spans="1:7" ht="15">
      <c r="A50">
        <v>45</v>
      </c>
      <c r="B50" s="3">
        <v>1.301</v>
      </c>
      <c r="C50">
        <v>1.679</v>
      </c>
      <c r="D50">
        <v>2.014</v>
      </c>
      <c r="E50">
        <v>2.412</v>
      </c>
      <c r="F50">
        <v>2.69</v>
      </c>
      <c r="G50">
        <v>3.281</v>
      </c>
    </row>
    <row r="51" spans="1:7" ht="15">
      <c r="A51">
        <v>46</v>
      </c>
      <c r="B51" s="3">
        <v>1.3</v>
      </c>
      <c r="C51">
        <v>1.679</v>
      </c>
      <c r="D51">
        <v>2.013</v>
      </c>
      <c r="E51">
        <v>2.41</v>
      </c>
      <c r="F51">
        <v>2.687</v>
      </c>
      <c r="G51">
        <v>3.277</v>
      </c>
    </row>
    <row r="52" spans="1:7" ht="15">
      <c r="A52">
        <v>47</v>
      </c>
      <c r="B52" s="3">
        <v>1.3</v>
      </c>
      <c r="C52">
        <v>1.678</v>
      </c>
      <c r="D52">
        <v>2.012</v>
      </c>
      <c r="E52">
        <v>2.408</v>
      </c>
      <c r="F52">
        <v>2.685</v>
      </c>
      <c r="G52">
        <v>3.273</v>
      </c>
    </row>
    <row r="53" spans="1:7" ht="15">
      <c r="A53">
        <v>48</v>
      </c>
      <c r="B53" s="3">
        <v>1.299</v>
      </c>
      <c r="C53">
        <v>1.677</v>
      </c>
      <c r="D53">
        <v>2.011</v>
      </c>
      <c r="E53">
        <v>2.407</v>
      </c>
      <c r="F53">
        <v>2.682</v>
      </c>
      <c r="G53">
        <v>3.269</v>
      </c>
    </row>
    <row r="54" spans="1:7" ht="15">
      <c r="A54">
        <v>49</v>
      </c>
      <c r="B54" s="3">
        <v>1.299</v>
      </c>
      <c r="C54">
        <v>1.677</v>
      </c>
      <c r="D54">
        <v>2.01</v>
      </c>
      <c r="E54">
        <v>2.405</v>
      </c>
      <c r="F54">
        <v>2.68</v>
      </c>
      <c r="G54">
        <v>3.265</v>
      </c>
    </row>
    <row r="55" spans="1:7" ht="15">
      <c r="A55">
        <v>50</v>
      </c>
      <c r="B55" s="3">
        <v>1.299</v>
      </c>
      <c r="C55">
        <v>1.676</v>
      </c>
      <c r="D55">
        <v>2.009</v>
      </c>
      <c r="E55">
        <v>2.403</v>
      </c>
      <c r="F55">
        <v>2.678</v>
      </c>
      <c r="G55">
        <v>3.261</v>
      </c>
    </row>
    <row r="56" spans="1:7" ht="15">
      <c r="A56">
        <v>51</v>
      </c>
      <c r="B56" s="3">
        <v>1.298</v>
      </c>
      <c r="C56">
        <v>1.675</v>
      </c>
      <c r="D56">
        <v>2.008</v>
      </c>
      <c r="E56">
        <v>2.402</v>
      </c>
      <c r="F56">
        <v>2.676</v>
      </c>
      <c r="G56">
        <v>3.258</v>
      </c>
    </row>
    <row r="57" spans="1:7" ht="15">
      <c r="A57">
        <v>52</v>
      </c>
      <c r="B57" s="3">
        <v>1.298</v>
      </c>
      <c r="C57">
        <v>1.675</v>
      </c>
      <c r="D57">
        <v>2.007</v>
      </c>
      <c r="E57">
        <v>2.4</v>
      </c>
      <c r="F57">
        <v>2.674</v>
      </c>
      <c r="G57">
        <v>3.255</v>
      </c>
    </row>
    <row r="58" spans="1:7" ht="15">
      <c r="A58">
        <v>53</v>
      </c>
      <c r="B58" s="3">
        <v>1.298</v>
      </c>
      <c r="C58">
        <v>1.674</v>
      </c>
      <c r="D58">
        <v>2.006</v>
      </c>
      <c r="E58">
        <v>2.399</v>
      </c>
      <c r="F58">
        <v>2.672</v>
      </c>
      <c r="G58">
        <v>3.251</v>
      </c>
    </row>
    <row r="59" spans="1:7" ht="15">
      <c r="A59">
        <v>54</v>
      </c>
      <c r="B59" s="3">
        <v>1.297</v>
      </c>
      <c r="C59">
        <v>1.674</v>
      </c>
      <c r="D59">
        <v>2.005</v>
      </c>
      <c r="E59">
        <v>2.397</v>
      </c>
      <c r="F59">
        <v>2.67</v>
      </c>
      <c r="G59">
        <v>3.248</v>
      </c>
    </row>
    <row r="60" spans="1:7" ht="15">
      <c r="A60">
        <v>55</v>
      </c>
      <c r="B60" s="3">
        <v>1.297</v>
      </c>
      <c r="C60">
        <v>1.673</v>
      </c>
      <c r="D60">
        <v>2.004</v>
      </c>
      <c r="E60">
        <v>2.396</v>
      </c>
      <c r="F60">
        <v>2.668</v>
      </c>
      <c r="G60">
        <v>3.245</v>
      </c>
    </row>
    <row r="61" spans="1:7" ht="15">
      <c r="A61">
        <v>56</v>
      </c>
      <c r="B61" s="3">
        <v>1.297</v>
      </c>
      <c r="C61">
        <v>1.673</v>
      </c>
      <c r="D61">
        <v>2.003</v>
      </c>
      <c r="E61">
        <v>2.395</v>
      </c>
      <c r="F61">
        <v>2.667</v>
      </c>
      <c r="G61">
        <v>3.242</v>
      </c>
    </row>
    <row r="62" spans="1:7" ht="15">
      <c r="A62">
        <v>57</v>
      </c>
      <c r="B62" s="3">
        <v>1.297</v>
      </c>
      <c r="C62">
        <v>1.672</v>
      </c>
      <c r="D62">
        <v>2.002</v>
      </c>
      <c r="E62">
        <v>2.394</v>
      </c>
      <c r="F62">
        <v>2.665</v>
      </c>
      <c r="G62">
        <v>3.239</v>
      </c>
    </row>
    <row r="63" spans="1:7" ht="15">
      <c r="A63">
        <v>58</v>
      </c>
      <c r="B63" s="3">
        <v>1.296</v>
      </c>
      <c r="C63">
        <v>1.672</v>
      </c>
      <c r="D63">
        <v>2.002</v>
      </c>
      <c r="E63">
        <v>2.392</v>
      </c>
      <c r="F63">
        <v>2.663</v>
      </c>
      <c r="G63">
        <v>3.237</v>
      </c>
    </row>
    <row r="64" spans="1:7" ht="15">
      <c r="A64">
        <v>59</v>
      </c>
      <c r="B64" s="3">
        <v>1.296</v>
      </c>
      <c r="C64">
        <v>1.671</v>
      </c>
      <c r="D64">
        <v>2.001</v>
      </c>
      <c r="E64">
        <v>2.391</v>
      </c>
      <c r="F64">
        <v>2.662</v>
      </c>
      <c r="G64">
        <v>3.234</v>
      </c>
    </row>
    <row r="65" spans="1:7" ht="15">
      <c r="A65">
        <v>60</v>
      </c>
      <c r="B65" s="3">
        <v>1.296</v>
      </c>
      <c r="C65">
        <v>1.671</v>
      </c>
      <c r="D65">
        <v>2</v>
      </c>
      <c r="E65">
        <v>2.39</v>
      </c>
      <c r="F65">
        <v>2.66</v>
      </c>
      <c r="G65">
        <v>3.232</v>
      </c>
    </row>
    <row r="66" spans="1:7" ht="15">
      <c r="A66">
        <v>61</v>
      </c>
      <c r="B66" s="3">
        <v>1.296</v>
      </c>
      <c r="C66">
        <v>1.67</v>
      </c>
      <c r="D66">
        <v>2</v>
      </c>
      <c r="E66">
        <v>2.389</v>
      </c>
      <c r="F66">
        <v>2.659</v>
      </c>
      <c r="G66">
        <v>3.229</v>
      </c>
    </row>
    <row r="67" spans="1:7" ht="15">
      <c r="A67">
        <v>62</v>
      </c>
      <c r="B67" s="3">
        <v>1.295</v>
      </c>
      <c r="C67">
        <v>1.67</v>
      </c>
      <c r="D67">
        <v>1.999</v>
      </c>
      <c r="E67">
        <v>2.388</v>
      </c>
      <c r="F67">
        <v>2.657</v>
      </c>
      <c r="G67">
        <v>3.227</v>
      </c>
    </row>
    <row r="68" spans="1:7" ht="15">
      <c r="A68">
        <v>63</v>
      </c>
      <c r="B68" s="3">
        <v>1.295</v>
      </c>
      <c r="C68">
        <v>1.669</v>
      </c>
      <c r="D68">
        <v>1.998</v>
      </c>
      <c r="E68">
        <v>2.387</v>
      </c>
      <c r="F68">
        <v>2.656</v>
      </c>
      <c r="G68">
        <v>3.225</v>
      </c>
    </row>
    <row r="69" spans="1:7" ht="15">
      <c r="A69">
        <v>64</v>
      </c>
      <c r="B69" s="3">
        <v>1.295</v>
      </c>
      <c r="C69">
        <v>1.669</v>
      </c>
      <c r="D69">
        <v>1.998</v>
      </c>
      <c r="E69">
        <v>2.386</v>
      </c>
      <c r="F69">
        <v>2.655</v>
      </c>
      <c r="G69">
        <v>3.223</v>
      </c>
    </row>
    <row r="70" spans="1:7" ht="15">
      <c r="A70">
        <v>65</v>
      </c>
      <c r="B70" s="3">
        <v>1.295</v>
      </c>
      <c r="C70">
        <v>1.669</v>
      </c>
      <c r="D70">
        <v>1.997</v>
      </c>
      <c r="E70">
        <v>2.385</v>
      </c>
      <c r="F70">
        <v>2.654</v>
      </c>
      <c r="G70">
        <v>3.22</v>
      </c>
    </row>
    <row r="71" spans="1:7" ht="15">
      <c r="A71">
        <v>66</v>
      </c>
      <c r="B71" s="3">
        <v>1.295</v>
      </c>
      <c r="C71">
        <v>1.668</v>
      </c>
      <c r="D71">
        <v>1.997</v>
      </c>
      <c r="E71">
        <v>2.384</v>
      </c>
      <c r="F71">
        <v>2.652</v>
      </c>
      <c r="G71">
        <v>3.218</v>
      </c>
    </row>
    <row r="72" spans="1:7" ht="15">
      <c r="A72">
        <v>67</v>
      </c>
      <c r="B72" s="3">
        <v>1.294</v>
      </c>
      <c r="C72">
        <v>1.668</v>
      </c>
      <c r="D72">
        <v>1.996</v>
      </c>
      <c r="E72">
        <v>2.383</v>
      </c>
      <c r="F72">
        <v>2.651</v>
      </c>
      <c r="G72">
        <v>3.216</v>
      </c>
    </row>
    <row r="73" spans="1:7" ht="15">
      <c r="A73">
        <v>68</v>
      </c>
      <c r="B73" s="3">
        <v>1.294</v>
      </c>
      <c r="C73">
        <v>1.668</v>
      </c>
      <c r="D73">
        <v>1.995</v>
      </c>
      <c r="E73">
        <v>2.382</v>
      </c>
      <c r="F73">
        <v>2.65</v>
      </c>
      <c r="G73">
        <v>3.214</v>
      </c>
    </row>
    <row r="74" spans="1:7" ht="15">
      <c r="A74">
        <v>69</v>
      </c>
      <c r="B74" s="3">
        <v>1.294</v>
      </c>
      <c r="C74">
        <v>1.667</v>
      </c>
      <c r="D74">
        <v>1.995</v>
      </c>
      <c r="E74">
        <v>2.382</v>
      </c>
      <c r="F74">
        <v>2.649</v>
      </c>
      <c r="G74">
        <v>3.213</v>
      </c>
    </row>
    <row r="75" spans="1:7" ht="15">
      <c r="A75">
        <v>70</v>
      </c>
      <c r="B75" s="3">
        <v>1.294</v>
      </c>
      <c r="C75">
        <v>1.667</v>
      </c>
      <c r="D75">
        <v>1.994</v>
      </c>
      <c r="E75">
        <v>2.381</v>
      </c>
      <c r="F75">
        <v>2.648</v>
      </c>
      <c r="G75">
        <v>3.211</v>
      </c>
    </row>
    <row r="76" spans="1:7" ht="15">
      <c r="A76">
        <v>71</v>
      </c>
      <c r="B76" s="3">
        <v>1.294</v>
      </c>
      <c r="C76">
        <v>1.667</v>
      </c>
      <c r="D76">
        <v>1.994</v>
      </c>
      <c r="E76">
        <v>2.38</v>
      </c>
      <c r="F76">
        <v>2.647</v>
      </c>
      <c r="G76">
        <v>3.209</v>
      </c>
    </row>
    <row r="77" spans="1:7" ht="15">
      <c r="A77">
        <v>72</v>
      </c>
      <c r="B77" s="3">
        <v>1.293</v>
      </c>
      <c r="C77">
        <v>1.666</v>
      </c>
      <c r="D77">
        <v>1.993</v>
      </c>
      <c r="E77">
        <v>2.379</v>
      </c>
      <c r="F77">
        <v>2.646</v>
      </c>
      <c r="G77">
        <v>3.207</v>
      </c>
    </row>
    <row r="78" spans="1:7" ht="15">
      <c r="A78">
        <v>73</v>
      </c>
      <c r="B78" s="3">
        <v>1.293</v>
      </c>
      <c r="C78">
        <v>1.666</v>
      </c>
      <c r="D78">
        <v>1.993</v>
      </c>
      <c r="E78">
        <v>2.379</v>
      </c>
      <c r="F78">
        <v>2.645</v>
      </c>
      <c r="G78">
        <v>3.206</v>
      </c>
    </row>
    <row r="79" spans="1:7" ht="15">
      <c r="A79">
        <v>74</v>
      </c>
      <c r="B79" s="3">
        <v>1.293</v>
      </c>
      <c r="C79">
        <v>1.666</v>
      </c>
      <c r="D79">
        <v>1.993</v>
      </c>
      <c r="E79">
        <v>2.378</v>
      </c>
      <c r="F79">
        <v>2.644</v>
      </c>
      <c r="G79">
        <v>3.204</v>
      </c>
    </row>
    <row r="80" spans="1:7" ht="15">
      <c r="A80">
        <v>75</v>
      </c>
      <c r="B80" s="3">
        <v>1.293</v>
      </c>
      <c r="C80">
        <v>1.665</v>
      </c>
      <c r="D80">
        <v>1.992</v>
      </c>
      <c r="E80">
        <v>2.377</v>
      </c>
      <c r="F80">
        <v>2.643</v>
      </c>
      <c r="G80">
        <v>3.202</v>
      </c>
    </row>
    <row r="81" spans="1:7" ht="15">
      <c r="A81">
        <v>76</v>
      </c>
      <c r="B81" s="3">
        <v>1.293</v>
      </c>
      <c r="C81">
        <v>1.665</v>
      </c>
      <c r="D81">
        <v>1.992</v>
      </c>
      <c r="E81">
        <v>2.376</v>
      </c>
      <c r="F81">
        <v>2.642</v>
      </c>
      <c r="G81">
        <v>3.201</v>
      </c>
    </row>
    <row r="82" spans="1:7" ht="15">
      <c r="A82">
        <v>77</v>
      </c>
      <c r="B82" s="3">
        <v>1.293</v>
      </c>
      <c r="C82">
        <v>1.665</v>
      </c>
      <c r="D82">
        <v>1.991</v>
      </c>
      <c r="E82">
        <v>2.376</v>
      </c>
      <c r="F82">
        <v>2.641</v>
      </c>
      <c r="G82">
        <v>3.199</v>
      </c>
    </row>
    <row r="83" spans="1:7" ht="15">
      <c r="A83">
        <v>78</v>
      </c>
      <c r="B83" s="3">
        <v>1.292</v>
      </c>
      <c r="C83">
        <v>1.665</v>
      </c>
      <c r="D83">
        <v>1.991</v>
      </c>
      <c r="E83">
        <v>2.375</v>
      </c>
      <c r="F83">
        <v>2.64</v>
      </c>
      <c r="G83">
        <v>3.198</v>
      </c>
    </row>
    <row r="84" spans="1:7" ht="15">
      <c r="A84">
        <v>79</v>
      </c>
      <c r="B84" s="3">
        <v>1.292</v>
      </c>
      <c r="C84">
        <v>1.664</v>
      </c>
      <c r="D84">
        <v>1.99</v>
      </c>
      <c r="E84">
        <v>2.374</v>
      </c>
      <c r="F84">
        <v>2.64</v>
      </c>
      <c r="G84">
        <v>3.197</v>
      </c>
    </row>
    <row r="85" spans="1:7" ht="15">
      <c r="A85">
        <v>80</v>
      </c>
      <c r="B85" s="3">
        <v>1.292</v>
      </c>
      <c r="C85">
        <v>1.664</v>
      </c>
      <c r="D85">
        <v>1.99</v>
      </c>
      <c r="E85">
        <v>2.374</v>
      </c>
      <c r="F85">
        <v>2.639</v>
      </c>
      <c r="G85">
        <v>3.195</v>
      </c>
    </row>
    <row r="86" spans="1:7" ht="15">
      <c r="A86">
        <v>81</v>
      </c>
      <c r="B86" s="3">
        <v>1.292</v>
      </c>
      <c r="C86">
        <v>1.664</v>
      </c>
      <c r="D86">
        <v>1.99</v>
      </c>
      <c r="E86">
        <v>2.373</v>
      </c>
      <c r="F86">
        <v>2.638</v>
      </c>
      <c r="G86">
        <v>3.194</v>
      </c>
    </row>
    <row r="87" spans="1:7" ht="15">
      <c r="A87">
        <v>82</v>
      </c>
      <c r="B87" s="3">
        <v>1.292</v>
      </c>
      <c r="C87">
        <v>1.664</v>
      </c>
      <c r="D87">
        <v>1.989</v>
      </c>
      <c r="E87">
        <v>2.373</v>
      </c>
      <c r="F87">
        <v>2.637</v>
      </c>
      <c r="G87">
        <v>3.193</v>
      </c>
    </row>
    <row r="88" spans="1:7" ht="15">
      <c r="A88">
        <v>83</v>
      </c>
      <c r="B88" s="3">
        <v>1.292</v>
      </c>
      <c r="C88">
        <v>1.663</v>
      </c>
      <c r="D88">
        <v>1.989</v>
      </c>
      <c r="E88">
        <v>2.372</v>
      </c>
      <c r="F88">
        <v>2.636</v>
      </c>
      <c r="G88">
        <v>3.191</v>
      </c>
    </row>
    <row r="89" spans="1:7" ht="15">
      <c r="A89">
        <v>84</v>
      </c>
      <c r="B89" s="3">
        <v>1.292</v>
      </c>
      <c r="C89">
        <v>1.663</v>
      </c>
      <c r="D89">
        <v>1.989</v>
      </c>
      <c r="E89">
        <v>2.372</v>
      </c>
      <c r="F89">
        <v>2.636</v>
      </c>
      <c r="G89">
        <v>3.19</v>
      </c>
    </row>
    <row r="90" spans="1:7" ht="15">
      <c r="A90">
        <v>85</v>
      </c>
      <c r="B90" s="3">
        <v>1.292</v>
      </c>
      <c r="C90">
        <v>1.663</v>
      </c>
      <c r="D90">
        <v>1.988</v>
      </c>
      <c r="E90">
        <v>2.371</v>
      </c>
      <c r="F90">
        <v>2.635</v>
      </c>
      <c r="G90">
        <v>3.189</v>
      </c>
    </row>
    <row r="91" spans="1:7" ht="15">
      <c r="A91">
        <v>86</v>
      </c>
      <c r="B91" s="3">
        <v>1.291</v>
      </c>
      <c r="C91">
        <v>1.663</v>
      </c>
      <c r="D91">
        <v>1.988</v>
      </c>
      <c r="E91">
        <v>2.37</v>
      </c>
      <c r="F91">
        <v>2.634</v>
      </c>
      <c r="G91">
        <v>3.188</v>
      </c>
    </row>
    <row r="92" spans="1:7" ht="15">
      <c r="A92">
        <v>87</v>
      </c>
      <c r="B92" s="3">
        <v>1.291</v>
      </c>
      <c r="C92">
        <v>1.663</v>
      </c>
      <c r="D92">
        <v>1.988</v>
      </c>
      <c r="E92">
        <v>2.37</v>
      </c>
      <c r="F92">
        <v>2.634</v>
      </c>
      <c r="G92">
        <v>3.187</v>
      </c>
    </row>
    <row r="93" spans="1:7" ht="15">
      <c r="A93">
        <v>88</v>
      </c>
      <c r="B93" s="3">
        <v>1.291</v>
      </c>
      <c r="C93">
        <v>1.662</v>
      </c>
      <c r="D93">
        <v>1.987</v>
      </c>
      <c r="E93">
        <v>2.369</v>
      </c>
      <c r="F93">
        <v>2.633</v>
      </c>
      <c r="G93">
        <v>3.185</v>
      </c>
    </row>
    <row r="94" spans="1:7" ht="15">
      <c r="A94">
        <v>89</v>
      </c>
      <c r="B94" s="3">
        <v>1.291</v>
      </c>
      <c r="C94">
        <v>1.662</v>
      </c>
      <c r="D94">
        <v>1.987</v>
      </c>
      <c r="E94">
        <v>2.369</v>
      </c>
      <c r="F94">
        <v>2.632</v>
      </c>
      <c r="G94">
        <v>3.184</v>
      </c>
    </row>
    <row r="95" spans="1:7" ht="15">
      <c r="A95">
        <v>90</v>
      </c>
      <c r="B95" s="3">
        <v>1.291</v>
      </c>
      <c r="C95">
        <v>1.662</v>
      </c>
      <c r="D95">
        <v>1.987</v>
      </c>
      <c r="E95">
        <v>2.368</v>
      </c>
      <c r="F95">
        <v>2.632</v>
      </c>
      <c r="G95">
        <v>3.183</v>
      </c>
    </row>
    <row r="96" spans="1:7" ht="15">
      <c r="A96">
        <v>91</v>
      </c>
      <c r="B96" s="3">
        <v>1.291</v>
      </c>
      <c r="C96">
        <v>1.662</v>
      </c>
      <c r="D96">
        <v>1.986</v>
      </c>
      <c r="E96">
        <v>2.368</v>
      </c>
      <c r="F96">
        <v>2.631</v>
      </c>
      <c r="G96">
        <v>3.182</v>
      </c>
    </row>
    <row r="97" spans="1:7" ht="15">
      <c r="A97">
        <v>92</v>
      </c>
      <c r="B97" s="3">
        <v>1.291</v>
      </c>
      <c r="C97">
        <v>1.662</v>
      </c>
      <c r="D97">
        <v>1.986</v>
      </c>
      <c r="E97">
        <v>2.368</v>
      </c>
      <c r="F97">
        <v>2.63</v>
      </c>
      <c r="G97">
        <v>3.181</v>
      </c>
    </row>
    <row r="98" spans="1:7" ht="15">
      <c r="A98">
        <v>93</v>
      </c>
      <c r="B98" s="3">
        <v>1.291</v>
      </c>
      <c r="C98">
        <v>1.661</v>
      </c>
      <c r="D98">
        <v>1.986</v>
      </c>
      <c r="E98">
        <v>2.367</v>
      </c>
      <c r="F98">
        <v>2.63</v>
      </c>
      <c r="G98">
        <v>3.18</v>
      </c>
    </row>
    <row r="99" spans="1:7" ht="15">
      <c r="A99">
        <v>94</v>
      </c>
      <c r="B99" s="3">
        <v>1.291</v>
      </c>
      <c r="C99">
        <v>1.661</v>
      </c>
      <c r="D99">
        <v>1.986</v>
      </c>
      <c r="E99">
        <v>2.367</v>
      </c>
      <c r="F99">
        <v>2.629</v>
      </c>
      <c r="G99">
        <v>3.179</v>
      </c>
    </row>
    <row r="100" spans="1:7" ht="15">
      <c r="A100">
        <v>95</v>
      </c>
      <c r="B100" s="3">
        <v>1.291</v>
      </c>
      <c r="C100">
        <v>1.661</v>
      </c>
      <c r="D100">
        <v>1.985</v>
      </c>
      <c r="E100">
        <v>2.366</v>
      </c>
      <c r="F100">
        <v>2.629</v>
      </c>
      <c r="G100">
        <v>3.178</v>
      </c>
    </row>
    <row r="101" spans="1:7" ht="15">
      <c r="A101">
        <v>96</v>
      </c>
      <c r="B101" s="3">
        <v>1.29</v>
      </c>
      <c r="C101">
        <v>1.661</v>
      </c>
      <c r="D101">
        <v>1.985</v>
      </c>
      <c r="E101">
        <v>2.366</v>
      </c>
      <c r="F101">
        <v>2.628</v>
      </c>
      <c r="G101">
        <v>3.177</v>
      </c>
    </row>
    <row r="102" spans="1:7" ht="15">
      <c r="A102">
        <v>97</v>
      </c>
      <c r="B102" s="3">
        <v>1.29</v>
      </c>
      <c r="C102">
        <v>1.661</v>
      </c>
      <c r="D102">
        <v>1.985</v>
      </c>
      <c r="E102">
        <v>2.365</v>
      </c>
      <c r="F102">
        <v>2.627</v>
      </c>
      <c r="G102">
        <v>3.176</v>
      </c>
    </row>
    <row r="103" spans="1:7" ht="15">
      <c r="A103">
        <v>98</v>
      </c>
      <c r="B103" s="3">
        <v>1.29</v>
      </c>
      <c r="C103">
        <v>1.661</v>
      </c>
      <c r="D103">
        <v>1.984</v>
      </c>
      <c r="E103">
        <v>2.365</v>
      </c>
      <c r="F103">
        <v>2.627</v>
      </c>
      <c r="G103">
        <v>3.175</v>
      </c>
    </row>
    <row r="104" spans="1:7" ht="15">
      <c r="A104">
        <v>99</v>
      </c>
      <c r="B104" s="3">
        <v>1.29</v>
      </c>
      <c r="C104">
        <v>1.66</v>
      </c>
      <c r="D104">
        <v>1.984</v>
      </c>
      <c r="E104">
        <v>2.365</v>
      </c>
      <c r="F104">
        <v>2.626</v>
      </c>
      <c r="G104">
        <v>3.175</v>
      </c>
    </row>
    <row r="105" spans="1:7" ht="15">
      <c r="A105">
        <v>100</v>
      </c>
      <c r="B105" s="3">
        <v>1.29</v>
      </c>
      <c r="C105">
        <v>1.66</v>
      </c>
      <c r="D105">
        <v>1.984</v>
      </c>
      <c r="E105">
        <v>2.364</v>
      </c>
      <c r="F105">
        <v>2.626</v>
      </c>
      <c r="G105">
        <v>3.174</v>
      </c>
    </row>
    <row r="106" spans="1:7" ht="15">
      <c r="A106" t="s">
        <v>1</v>
      </c>
      <c r="B106" s="3">
        <v>1.282</v>
      </c>
      <c r="C106">
        <v>1.645</v>
      </c>
      <c r="D106">
        <v>1.96</v>
      </c>
      <c r="E106">
        <v>2.326</v>
      </c>
      <c r="F106">
        <v>2.576</v>
      </c>
      <c r="G106">
        <v>3.09</v>
      </c>
    </row>
    <row r="111" ht="15">
      <c r="A111" s="1" t="s">
        <v>3</v>
      </c>
    </row>
  </sheetData>
  <sheetProtection/>
  <hyperlinks>
    <hyperlink ref="A111" r:id="rId1" display="http://www.itl.nist.gov/div898/handbook/eda/section3/eda3672.htm"/>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L115"/>
  <sheetViews>
    <sheetView zoomScalePageLayoutView="0" workbookViewId="0" topLeftCell="A1">
      <pane ySplit="1" topLeftCell="A2" activePane="bottomLeft" state="frozen"/>
      <selection pane="topLeft" activeCell="A1" sqref="A1"/>
      <selection pane="bottomLeft" activeCell="L9" sqref="L9"/>
    </sheetView>
  </sheetViews>
  <sheetFormatPr defaultColWidth="9.140625" defaultRowHeight="15"/>
  <cols>
    <col min="2" max="2" width="45.8515625" style="0" bestFit="1" customWidth="1"/>
    <col min="3" max="3" width="22.00390625" style="0" bestFit="1" customWidth="1"/>
    <col min="4" max="7" width="0" style="0" hidden="1" customWidth="1"/>
    <col min="10" max="11" width="0" style="0" hidden="1" customWidth="1"/>
  </cols>
  <sheetData>
    <row r="1" spans="1:11" ht="42.75">
      <c r="A1" s="11" t="s">
        <v>53</v>
      </c>
      <c r="B1" s="11" t="s">
        <v>54</v>
      </c>
      <c r="C1" s="12" t="s">
        <v>55</v>
      </c>
      <c r="D1" s="13" t="s">
        <v>56</v>
      </c>
      <c r="E1" s="14" t="s">
        <v>57</v>
      </c>
      <c r="F1" s="13" t="s">
        <v>58</v>
      </c>
      <c r="G1" s="13" t="s">
        <v>59</v>
      </c>
      <c r="H1" s="13" t="s">
        <v>60</v>
      </c>
      <c r="I1" s="13" t="s">
        <v>61</v>
      </c>
      <c r="J1" s="13" t="s">
        <v>62</v>
      </c>
      <c r="K1" s="13" t="s">
        <v>63</v>
      </c>
    </row>
    <row r="2" spans="1:11" ht="15">
      <c r="A2" s="16" t="s">
        <v>84</v>
      </c>
      <c r="B2" s="16" t="s">
        <v>85</v>
      </c>
      <c r="C2" s="17">
        <v>41768.649305555555</v>
      </c>
      <c r="D2" s="28">
        <v>0.1</v>
      </c>
      <c r="E2" s="29" t="s">
        <v>86</v>
      </c>
      <c r="F2" s="16" t="s">
        <v>67</v>
      </c>
      <c r="G2" s="16"/>
      <c r="H2" s="22">
        <v>0.7208</v>
      </c>
      <c r="I2" s="16" t="s">
        <v>68</v>
      </c>
      <c r="J2" s="16">
        <v>0.0015</v>
      </c>
      <c r="K2" s="22">
        <v>0.0049</v>
      </c>
    </row>
    <row r="3" spans="1:11" ht="15">
      <c r="A3" s="16" t="s">
        <v>84</v>
      </c>
      <c r="B3" s="16" t="s">
        <v>85</v>
      </c>
      <c r="C3" s="17">
        <v>41794.60208333333</v>
      </c>
      <c r="D3" s="28">
        <v>0.1</v>
      </c>
      <c r="E3" s="29" t="s">
        <v>87</v>
      </c>
      <c r="F3" s="16" t="s">
        <v>67</v>
      </c>
      <c r="G3" s="16"/>
      <c r="H3" s="22">
        <v>0.1397</v>
      </c>
      <c r="I3" s="16" t="s">
        <v>68</v>
      </c>
      <c r="J3" s="16">
        <v>0.0015</v>
      </c>
      <c r="K3" s="22">
        <v>0.0049</v>
      </c>
    </row>
    <row r="4" spans="1:11" ht="15">
      <c r="A4" s="16" t="s">
        <v>84</v>
      </c>
      <c r="B4" s="16" t="s">
        <v>85</v>
      </c>
      <c r="C4" s="17">
        <v>41806.666666666664</v>
      </c>
      <c r="D4" s="28">
        <v>0.1</v>
      </c>
      <c r="E4" s="29" t="s">
        <v>75</v>
      </c>
      <c r="F4" s="16" t="s">
        <v>67</v>
      </c>
      <c r="G4" s="16"/>
      <c r="H4" s="22">
        <v>0.302</v>
      </c>
      <c r="I4" s="16" t="s">
        <v>68</v>
      </c>
      <c r="J4" s="16">
        <v>0.0015</v>
      </c>
      <c r="K4" s="22">
        <v>0.0049</v>
      </c>
    </row>
    <row r="5" spans="1:11" ht="15">
      <c r="A5" s="15" t="s">
        <v>84</v>
      </c>
      <c r="B5" s="16" t="s">
        <v>85</v>
      </c>
      <c r="C5" s="17">
        <v>41820.63958333333</v>
      </c>
      <c r="D5" s="18">
        <v>0.1</v>
      </c>
      <c r="E5" s="30" t="s">
        <v>87</v>
      </c>
      <c r="F5" s="20" t="s">
        <v>67</v>
      </c>
      <c r="G5" s="20"/>
      <c r="H5" s="21">
        <v>0.1784</v>
      </c>
      <c r="I5" s="16" t="s">
        <v>68</v>
      </c>
      <c r="J5" s="16">
        <v>0.0015</v>
      </c>
      <c r="K5" s="22">
        <v>0.0049</v>
      </c>
    </row>
    <row r="6" spans="1:11" ht="15">
      <c r="A6" s="15" t="s">
        <v>84</v>
      </c>
      <c r="B6" s="16" t="s">
        <v>85</v>
      </c>
      <c r="C6" s="17">
        <v>41828.57777777778</v>
      </c>
      <c r="D6" s="18">
        <v>0.1</v>
      </c>
      <c r="E6" s="19" t="s">
        <v>66</v>
      </c>
      <c r="F6" s="20" t="s">
        <v>67</v>
      </c>
      <c r="G6" s="20"/>
      <c r="H6" s="21">
        <v>0.1103</v>
      </c>
      <c r="I6" s="16" t="s">
        <v>68</v>
      </c>
      <c r="J6" s="16">
        <v>0.0015</v>
      </c>
      <c r="K6" s="22">
        <v>0.0049</v>
      </c>
    </row>
    <row r="7" spans="1:12" ht="15">
      <c r="A7" s="15" t="s">
        <v>84</v>
      </c>
      <c r="B7" s="16" t="s">
        <v>85</v>
      </c>
      <c r="C7" s="17">
        <v>41835.470138888886</v>
      </c>
      <c r="D7" s="18">
        <v>0.1</v>
      </c>
      <c r="E7" s="19" t="s">
        <v>69</v>
      </c>
      <c r="F7" s="20" t="s">
        <v>67</v>
      </c>
      <c r="G7" s="20"/>
      <c r="H7" s="21">
        <v>0.1193</v>
      </c>
      <c r="I7" s="16" t="s">
        <v>68</v>
      </c>
      <c r="J7" s="16">
        <v>0.0015</v>
      </c>
      <c r="K7" s="22">
        <v>0.0049</v>
      </c>
      <c r="L7" s="31"/>
    </row>
    <row r="8" spans="1:11" ht="15">
      <c r="A8" s="15" t="s">
        <v>84</v>
      </c>
      <c r="B8" s="16" t="s">
        <v>85</v>
      </c>
      <c r="C8" s="17">
        <v>41835.54791666667</v>
      </c>
      <c r="D8" s="18">
        <v>0.1</v>
      </c>
      <c r="E8" s="19" t="s">
        <v>88</v>
      </c>
      <c r="F8" s="20" t="s">
        <v>67</v>
      </c>
      <c r="G8" s="20"/>
      <c r="H8" s="21">
        <v>0.1085</v>
      </c>
      <c r="I8" s="16" t="s">
        <v>68</v>
      </c>
      <c r="J8" s="16">
        <v>0.0015</v>
      </c>
      <c r="K8" s="22">
        <v>0.0049</v>
      </c>
    </row>
    <row r="9" spans="1:11" ht="15">
      <c r="A9" s="15" t="s">
        <v>84</v>
      </c>
      <c r="B9" s="16" t="s">
        <v>85</v>
      </c>
      <c r="C9" s="17">
        <v>41842.524305555555</v>
      </c>
      <c r="D9" s="18">
        <v>0.1</v>
      </c>
      <c r="E9" s="19" t="s">
        <v>69</v>
      </c>
      <c r="F9" s="20" t="s">
        <v>67</v>
      </c>
      <c r="G9" s="20"/>
      <c r="H9" s="21">
        <v>0.1123</v>
      </c>
      <c r="I9" s="16" t="s">
        <v>68</v>
      </c>
      <c r="J9" s="16">
        <v>0.0015</v>
      </c>
      <c r="K9" s="22">
        <v>0.0049</v>
      </c>
    </row>
    <row r="10" spans="1:11" ht="15">
      <c r="A10" s="15" t="s">
        <v>84</v>
      </c>
      <c r="B10" s="16" t="s">
        <v>85</v>
      </c>
      <c r="C10" s="17">
        <v>41848.57638888889</v>
      </c>
      <c r="D10" s="18">
        <v>0.1</v>
      </c>
      <c r="E10" s="19" t="s">
        <v>72</v>
      </c>
      <c r="F10" s="20" t="s">
        <v>67</v>
      </c>
      <c r="G10" s="20"/>
      <c r="H10" s="21">
        <v>0.0787</v>
      </c>
      <c r="I10" s="16" t="s">
        <v>68</v>
      </c>
      <c r="J10" s="16">
        <v>0.0015</v>
      </c>
      <c r="K10" s="22">
        <v>0.0049</v>
      </c>
    </row>
    <row r="11" spans="1:11" ht="15">
      <c r="A11" s="15" t="s">
        <v>84</v>
      </c>
      <c r="B11" s="16" t="s">
        <v>85</v>
      </c>
      <c r="C11" s="17">
        <v>41849.501388888886</v>
      </c>
      <c r="D11" s="18">
        <v>0.1</v>
      </c>
      <c r="E11" s="19" t="s">
        <v>70</v>
      </c>
      <c r="F11" s="20" t="s">
        <v>67</v>
      </c>
      <c r="G11" s="20"/>
      <c r="H11" s="21">
        <v>0.0875</v>
      </c>
      <c r="I11" s="16" t="s">
        <v>68</v>
      </c>
      <c r="J11" s="16">
        <v>0.0015</v>
      </c>
      <c r="K11" s="22">
        <v>0.0049</v>
      </c>
    </row>
    <row r="12" spans="1:11" ht="15">
      <c r="A12" s="15" t="s">
        <v>84</v>
      </c>
      <c r="B12" s="16" t="s">
        <v>85</v>
      </c>
      <c r="C12" s="17">
        <v>41856.493055555555</v>
      </c>
      <c r="D12" s="18">
        <v>0.1</v>
      </c>
      <c r="E12" s="19" t="s">
        <v>69</v>
      </c>
      <c r="F12" s="20" t="s">
        <v>67</v>
      </c>
      <c r="G12" s="20"/>
      <c r="H12" s="21">
        <v>0.0645</v>
      </c>
      <c r="I12" s="16" t="s">
        <v>68</v>
      </c>
      <c r="J12" s="16">
        <v>0.0015</v>
      </c>
      <c r="K12" s="22">
        <v>0.0049</v>
      </c>
    </row>
    <row r="13" spans="1:11" ht="15">
      <c r="A13" s="15" t="s">
        <v>84</v>
      </c>
      <c r="B13" s="16" t="s">
        <v>85</v>
      </c>
      <c r="C13" s="17">
        <v>41862.660416666666</v>
      </c>
      <c r="D13" s="18">
        <v>0.1</v>
      </c>
      <c r="E13" s="19" t="s">
        <v>89</v>
      </c>
      <c r="F13" s="20" t="s">
        <v>67</v>
      </c>
      <c r="G13" s="20"/>
      <c r="H13" s="21">
        <v>0.0694</v>
      </c>
      <c r="I13" s="16" t="s">
        <v>68</v>
      </c>
      <c r="J13" s="16">
        <v>0.0015</v>
      </c>
      <c r="K13" s="22">
        <v>0.0049</v>
      </c>
    </row>
    <row r="14" spans="1:11" ht="15">
      <c r="A14" s="15" t="s">
        <v>84</v>
      </c>
      <c r="B14" s="16" t="s">
        <v>85</v>
      </c>
      <c r="C14" s="17">
        <v>41863.48263888889</v>
      </c>
      <c r="D14" s="18">
        <v>0.1</v>
      </c>
      <c r="E14" s="19" t="s">
        <v>71</v>
      </c>
      <c r="F14" s="20" t="s">
        <v>67</v>
      </c>
      <c r="G14" s="20"/>
      <c r="H14" s="21">
        <v>0.0721</v>
      </c>
      <c r="I14" s="16" t="s">
        <v>68</v>
      </c>
      <c r="J14" s="16">
        <v>0.0015</v>
      </c>
      <c r="K14" s="22">
        <v>0.0049</v>
      </c>
    </row>
    <row r="15" spans="1:11" ht="15">
      <c r="A15" s="15" t="s">
        <v>84</v>
      </c>
      <c r="B15" s="16" t="s">
        <v>85</v>
      </c>
      <c r="C15" s="17">
        <v>41870.475694444445</v>
      </c>
      <c r="D15" s="18">
        <v>0.1</v>
      </c>
      <c r="E15" s="19" t="s">
        <v>72</v>
      </c>
      <c r="F15" s="20" t="s">
        <v>67</v>
      </c>
      <c r="G15" s="20"/>
      <c r="H15" s="21">
        <v>0.0629</v>
      </c>
      <c r="I15" s="16" t="s">
        <v>68</v>
      </c>
      <c r="J15" s="16">
        <v>0.0015</v>
      </c>
      <c r="K15" s="22">
        <v>0.0049</v>
      </c>
    </row>
    <row r="16" spans="1:11" ht="15">
      <c r="A16" s="15" t="s">
        <v>84</v>
      </c>
      <c r="B16" s="16" t="s">
        <v>85</v>
      </c>
      <c r="C16" s="17">
        <v>41876.53402777778</v>
      </c>
      <c r="D16" s="18">
        <v>0.1</v>
      </c>
      <c r="E16" s="19" t="s">
        <v>73</v>
      </c>
      <c r="F16" s="20" t="s">
        <v>67</v>
      </c>
      <c r="G16" s="20"/>
      <c r="H16" s="21">
        <v>1.032</v>
      </c>
      <c r="I16" s="16" t="s">
        <v>68</v>
      </c>
      <c r="J16" s="16">
        <v>0.0015</v>
      </c>
      <c r="K16" s="22">
        <v>0.0049</v>
      </c>
    </row>
    <row r="17" spans="1:11" ht="15">
      <c r="A17" s="15" t="s">
        <v>84</v>
      </c>
      <c r="B17" s="16" t="s">
        <v>85</v>
      </c>
      <c r="C17" s="17">
        <v>41876.586805555555</v>
      </c>
      <c r="D17" s="18">
        <v>0.1</v>
      </c>
      <c r="E17" s="19" t="s">
        <v>90</v>
      </c>
      <c r="F17" s="20" t="s">
        <v>67</v>
      </c>
      <c r="G17" s="20"/>
      <c r="H17" s="21">
        <v>0.9316</v>
      </c>
      <c r="I17" s="16" t="s">
        <v>68</v>
      </c>
      <c r="J17" s="16">
        <v>0.0015</v>
      </c>
      <c r="K17" s="22">
        <v>0.0049</v>
      </c>
    </row>
    <row r="18" spans="1:11" ht="15">
      <c r="A18" s="15" t="s">
        <v>84</v>
      </c>
      <c r="B18" s="16" t="s">
        <v>85</v>
      </c>
      <c r="C18" s="17">
        <v>41884.47222222222</v>
      </c>
      <c r="D18" s="18">
        <v>0.1</v>
      </c>
      <c r="E18" s="19" t="s">
        <v>74</v>
      </c>
      <c r="F18" s="20" t="s">
        <v>67</v>
      </c>
      <c r="G18" s="20"/>
      <c r="H18" s="21">
        <v>0.3113</v>
      </c>
      <c r="I18" s="16" t="s">
        <v>68</v>
      </c>
      <c r="J18" s="16">
        <v>0.0015</v>
      </c>
      <c r="K18" s="22">
        <v>0.0049</v>
      </c>
    </row>
    <row r="19" spans="1:11" ht="15">
      <c r="A19" s="15" t="s">
        <v>84</v>
      </c>
      <c r="B19" s="16" t="s">
        <v>85</v>
      </c>
      <c r="C19" s="17">
        <v>41892.53472222222</v>
      </c>
      <c r="D19" s="18">
        <v>0.1</v>
      </c>
      <c r="E19" s="19" t="s">
        <v>91</v>
      </c>
      <c r="F19" s="20" t="s">
        <v>67</v>
      </c>
      <c r="G19" s="20"/>
      <c r="H19" s="21">
        <v>0.8592</v>
      </c>
      <c r="I19" s="16" t="s">
        <v>68</v>
      </c>
      <c r="J19" s="16">
        <v>0.0015</v>
      </c>
      <c r="K19" s="22">
        <v>0.0049</v>
      </c>
    </row>
    <row r="20" spans="1:11" ht="15">
      <c r="A20" s="15" t="s">
        <v>84</v>
      </c>
      <c r="B20" s="16" t="s">
        <v>85</v>
      </c>
      <c r="C20" s="17">
        <v>41911.552083333336</v>
      </c>
      <c r="D20" s="18">
        <v>0.1</v>
      </c>
      <c r="E20" s="19" t="s">
        <v>90</v>
      </c>
      <c r="F20" s="20" t="s">
        <v>67</v>
      </c>
      <c r="G20" s="20"/>
      <c r="H20" s="21">
        <v>0.0918</v>
      </c>
      <c r="I20" s="16" t="s">
        <v>68</v>
      </c>
      <c r="J20" s="16">
        <v>0.0015</v>
      </c>
      <c r="K20" s="22">
        <v>0.0049</v>
      </c>
    </row>
    <row r="21" spans="1:11" ht="15">
      <c r="A21" s="15" t="s">
        <v>84</v>
      </c>
      <c r="B21" s="16" t="s">
        <v>85</v>
      </c>
      <c r="C21" s="17">
        <v>41926.583333333336</v>
      </c>
      <c r="D21" s="18">
        <v>0.1</v>
      </c>
      <c r="E21" s="19" t="s">
        <v>91</v>
      </c>
      <c r="F21" s="20" t="s">
        <v>67</v>
      </c>
      <c r="G21" s="20"/>
      <c r="H21" s="21">
        <v>0.1085</v>
      </c>
      <c r="I21" s="16" t="s">
        <v>68</v>
      </c>
      <c r="J21" s="16">
        <v>0.0015</v>
      </c>
      <c r="K21" s="22">
        <v>0.0049</v>
      </c>
    </row>
    <row r="22" spans="1:11" ht="15">
      <c r="A22" s="23" t="s">
        <v>84</v>
      </c>
      <c r="B22" s="16" t="s">
        <v>85</v>
      </c>
      <c r="C22" s="17">
        <v>42128.381944444445</v>
      </c>
      <c r="D22" s="23">
        <v>0.1</v>
      </c>
      <c r="E22" s="24" t="s">
        <v>75</v>
      </c>
      <c r="F22" s="23" t="s">
        <v>67</v>
      </c>
      <c r="G22" s="23"/>
      <c r="H22" s="25">
        <v>0.0706</v>
      </c>
      <c r="I22" s="23" t="s">
        <v>68</v>
      </c>
      <c r="J22" s="23">
        <v>0.0015</v>
      </c>
      <c r="K22" s="25">
        <v>0.0049499999999999995</v>
      </c>
    </row>
    <row r="23" spans="1:11" ht="15">
      <c r="A23" s="23" t="s">
        <v>84</v>
      </c>
      <c r="B23" s="16" t="s">
        <v>85</v>
      </c>
      <c r="C23" s="17">
        <v>42135.38888888889</v>
      </c>
      <c r="D23" s="23">
        <v>0.1</v>
      </c>
      <c r="E23" s="24" t="s">
        <v>69</v>
      </c>
      <c r="F23" s="23" t="s">
        <v>67</v>
      </c>
      <c r="G23" s="23"/>
      <c r="H23" s="25">
        <v>0.0779</v>
      </c>
      <c r="I23" s="23" t="s">
        <v>68</v>
      </c>
      <c r="J23" s="23">
        <v>0.0015</v>
      </c>
      <c r="K23" s="25">
        <v>0.0049499999999999995</v>
      </c>
    </row>
    <row r="24" spans="1:11" ht="15">
      <c r="A24" s="16" t="s">
        <v>84</v>
      </c>
      <c r="B24" s="16" t="s">
        <v>85</v>
      </c>
      <c r="C24" s="17">
        <v>42136.520833333336</v>
      </c>
      <c r="D24" s="23">
        <v>0.1</v>
      </c>
      <c r="E24" s="24" t="s">
        <v>69</v>
      </c>
      <c r="F24" s="23" t="s">
        <v>67</v>
      </c>
      <c r="G24" s="23"/>
      <c r="H24" s="25">
        <v>0.1401</v>
      </c>
      <c r="I24" s="23" t="s">
        <v>68</v>
      </c>
      <c r="J24" s="23">
        <v>0.0015</v>
      </c>
      <c r="K24" s="25">
        <v>0.0049499999999999995</v>
      </c>
    </row>
    <row r="25" spans="1:11" ht="15">
      <c r="A25" s="16" t="s">
        <v>84</v>
      </c>
      <c r="B25" s="16" t="s">
        <v>85</v>
      </c>
      <c r="C25" s="17">
        <v>42142.43402777778</v>
      </c>
      <c r="D25" s="23">
        <v>0.1</v>
      </c>
      <c r="E25" s="24" t="s">
        <v>76</v>
      </c>
      <c r="F25" s="23" t="s">
        <v>67</v>
      </c>
      <c r="G25" s="23"/>
      <c r="H25" s="25">
        <v>0.2355</v>
      </c>
      <c r="I25" s="23" t="s">
        <v>68</v>
      </c>
      <c r="J25" s="23">
        <v>0.0015</v>
      </c>
      <c r="K25" s="25">
        <v>0.0049499999999999995</v>
      </c>
    </row>
    <row r="26" spans="1:11" ht="15">
      <c r="A26" s="23" t="s">
        <v>84</v>
      </c>
      <c r="B26" s="16" t="s">
        <v>85</v>
      </c>
      <c r="C26" s="17">
        <v>42143.51736111111</v>
      </c>
      <c r="D26" s="23">
        <v>0.1</v>
      </c>
      <c r="E26" s="24" t="s">
        <v>69</v>
      </c>
      <c r="F26" s="23" t="s">
        <v>67</v>
      </c>
      <c r="G26" s="23"/>
      <c r="H26" s="25">
        <v>0.143</v>
      </c>
      <c r="I26" s="23" t="s">
        <v>68</v>
      </c>
      <c r="J26" s="23">
        <v>0.0015</v>
      </c>
      <c r="K26" s="25">
        <v>0.0049499999999999995</v>
      </c>
    </row>
    <row r="27" spans="1:11" ht="15">
      <c r="A27" s="23" t="s">
        <v>84</v>
      </c>
      <c r="B27" s="16" t="s">
        <v>85</v>
      </c>
      <c r="C27" s="17">
        <v>42157.438888888886</v>
      </c>
      <c r="D27" s="23">
        <v>0.1</v>
      </c>
      <c r="E27" s="24" t="s">
        <v>77</v>
      </c>
      <c r="F27" s="23" t="s">
        <v>67</v>
      </c>
      <c r="G27" s="23"/>
      <c r="H27" s="25">
        <v>0.1017</v>
      </c>
      <c r="I27" s="23" t="s">
        <v>68</v>
      </c>
      <c r="J27" s="23">
        <v>0.0015</v>
      </c>
      <c r="K27" s="25">
        <v>0.0049499999999999995</v>
      </c>
    </row>
    <row r="28" spans="1:11" ht="15">
      <c r="A28" s="23" t="s">
        <v>84</v>
      </c>
      <c r="B28" s="16" t="s">
        <v>85</v>
      </c>
      <c r="C28" s="17">
        <v>42158.57638888889</v>
      </c>
      <c r="D28" s="23">
        <v>0.1</v>
      </c>
      <c r="E28" s="24" t="s">
        <v>78</v>
      </c>
      <c r="F28" s="23" t="s">
        <v>67</v>
      </c>
      <c r="G28" s="23"/>
      <c r="H28" s="25">
        <v>0.0982</v>
      </c>
      <c r="I28" s="23" t="s">
        <v>68</v>
      </c>
      <c r="J28" s="23">
        <v>0.0015</v>
      </c>
      <c r="K28" s="25">
        <v>0.0049499999999999995</v>
      </c>
    </row>
    <row r="29" spans="1:11" ht="15">
      <c r="A29" s="23" t="s">
        <v>84</v>
      </c>
      <c r="B29" s="16" t="s">
        <v>85</v>
      </c>
      <c r="C29" s="17">
        <v>42159.604166666664</v>
      </c>
      <c r="D29" s="23">
        <v>0.1</v>
      </c>
      <c r="E29" s="24" t="s">
        <v>92</v>
      </c>
      <c r="F29" s="23" t="s">
        <v>67</v>
      </c>
      <c r="G29" s="23"/>
      <c r="H29" s="25">
        <v>0.2898</v>
      </c>
      <c r="I29" s="23" t="s">
        <v>68</v>
      </c>
      <c r="J29" s="23">
        <v>0.0015</v>
      </c>
      <c r="K29" s="25">
        <v>0.0049499999999999995</v>
      </c>
    </row>
    <row r="30" spans="1:11" ht="15">
      <c r="A30" s="23" t="s">
        <v>84</v>
      </c>
      <c r="B30" s="16" t="s">
        <v>85</v>
      </c>
      <c r="C30" s="17">
        <v>42160.44097222222</v>
      </c>
      <c r="D30" s="23">
        <v>0.1</v>
      </c>
      <c r="E30" s="24" t="s">
        <v>77</v>
      </c>
      <c r="F30" s="23" t="s">
        <v>67</v>
      </c>
      <c r="G30" s="23"/>
      <c r="H30" s="25">
        <v>0.2204</v>
      </c>
      <c r="I30" s="23" t="s">
        <v>68</v>
      </c>
      <c r="J30" s="23">
        <v>0.0015</v>
      </c>
      <c r="K30" s="25">
        <v>0.0049499999999999995</v>
      </c>
    </row>
    <row r="31" spans="1:11" ht="15">
      <c r="A31" s="23" t="s">
        <v>93</v>
      </c>
      <c r="B31" s="16" t="s">
        <v>85</v>
      </c>
      <c r="C31" s="17">
        <v>42164.430555555555</v>
      </c>
      <c r="D31" s="23">
        <v>0.1</v>
      </c>
      <c r="E31" s="24" t="s">
        <v>77</v>
      </c>
      <c r="F31" s="23" t="s">
        <v>67</v>
      </c>
      <c r="G31" s="23"/>
      <c r="H31" s="25">
        <v>0.1241</v>
      </c>
      <c r="I31" s="23" t="s">
        <v>68</v>
      </c>
      <c r="J31" s="23">
        <v>0.0015</v>
      </c>
      <c r="K31" s="25">
        <v>0.0049499999999999995</v>
      </c>
    </row>
    <row r="32" spans="1:11" ht="15">
      <c r="A32" s="23" t="s">
        <v>84</v>
      </c>
      <c r="B32" s="16" t="s">
        <v>85</v>
      </c>
      <c r="C32" s="17">
        <v>42171.40277777778</v>
      </c>
      <c r="D32" s="23">
        <v>0.1</v>
      </c>
      <c r="E32" s="24" t="s">
        <v>78</v>
      </c>
      <c r="F32" s="23" t="s">
        <v>67</v>
      </c>
      <c r="G32" s="23"/>
      <c r="H32" s="25">
        <v>0.1108</v>
      </c>
      <c r="I32" s="23" t="s">
        <v>68</v>
      </c>
      <c r="J32" s="23">
        <v>0.0015</v>
      </c>
      <c r="K32" s="25">
        <v>0.0049499999999999995</v>
      </c>
    </row>
    <row r="33" spans="1:11" ht="15">
      <c r="A33" s="23" t="s">
        <v>84</v>
      </c>
      <c r="B33" s="16" t="s">
        <v>85</v>
      </c>
      <c r="C33" s="17">
        <v>42178.40625</v>
      </c>
      <c r="D33" s="23">
        <v>0.1</v>
      </c>
      <c r="E33" s="24" t="s">
        <v>79</v>
      </c>
      <c r="F33" s="23" t="s">
        <v>67</v>
      </c>
      <c r="G33" s="23"/>
      <c r="H33" s="25">
        <v>0.1211</v>
      </c>
      <c r="I33" s="23" t="s">
        <v>68</v>
      </c>
      <c r="J33" s="23">
        <v>0.0015</v>
      </c>
      <c r="K33" s="25">
        <v>0.0049499999999999995</v>
      </c>
    </row>
    <row r="34" spans="1:11" ht="15">
      <c r="A34" s="23" t="s">
        <v>84</v>
      </c>
      <c r="B34" s="16" t="s">
        <v>85</v>
      </c>
      <c r="C34" s="17">
        <v>42185.40277777778</v>
      </c>
      <c r="D34" s="23">
        <v>0.1</v>
      </c>
      <c r="E34" s="24" t="s">
        <v>78</v>
      </c>
      <c r="F34" s="23" t="s">
        <v>67</v>
      </c>
      <c r="G34" s="23"/>
      <c r="H34" s="25">
        <v>0.1259</v>
      </c>
      <c r="I34" s="23" t="s">
        <v>68</v>
      </c>
      <c r="J34" s="23">
        <v>0.0015</v>
      </c>
      <c r="K34" s="25">
        <v>0.0049499999999999995</v>
      </c>
    </row>
    <row r="35" spans="1:11" ht="15">
      <c r="A35" s="16" t="s">
        <v>84</v>
      </c>
      <c r="B35" s="16" t="s">
        <v>85</v>
      </c>
      <c r="C35" s="17">
        <v>42192.40972222222</v>
      </c>
      <c r="D35" s="23">
        <v>0.1</v>
      </c>
      <c r="E35" s="24" t="s">
        <v>77</v>
      </c>
      <c r="F35" s="23" t="s">
        <v>67</v>
      </c>
      <c r="G35" s="23"/>
      <c r="H35" s="25">
        <v>0.2915</v>
      </c>
      <c r="I35" s="23" t="s">
        <v>68</v>
      </c>
      <c r="J35" s="23">
        <v>0.0015</v>
      </c>
      <c r="K35" s="25">
        <v>0.0049499999999999995</v>
      </c>
    </row>
    <row r="36" spans="1:11" ht="15">
      <c r="A36" s="16" t="s">
        <v>84</v>
      </c>
      <c r="B36" s="16" t="s">
        <v>85</v>
      </c>
      <c r="C36" s="17">
        <v>42200.399305555555</v>
      </c>
      <c r="D36" s="23">
        <v>0.1</v>
      </c>
      <c r="E36" s="24" t="s">
        <v>78</v>
      </c>
      <c r="F36" s="23" t="s">
        <v>67</v>
      </c>
      <c r="G36" s="23"/>
      <c r="H36" s="25">
        <v>0.2291</v>
      </c>
      <c r="I36" s="23" t="s">
        <v>68</v>
      </c>
      <c r="J36" s="23">
        <v>0.0015</v>
      </c>
      <c r="K36" s="25">
        <v>0.0049499999999999995</v>
      </c>
    </row>
    <row r="37" spans="1:11" ht="15">
      <c r="A37" s="16" t="s">
        <v>84</v>
      </c>
      <c r="B37" s="16" t="s">
        <v>85</v>
      </c>
      <c r="C37" s="17">
        <v>42205.444444444445</v>
      </c>
      <c r="D37" s="23">
        <v>0.1</v>
      </c>
      <c r="E37" s="24" t="s">
        <v>79</v>
      </c>
      <c r="F37" s="23" t="s">
        <v>67</v>
      </c>
      <c r="G37" s="23"/>
      <c r="H37" s="25">
        <v>0.1625</v>
      </c>
      <c r="I37" s="23" t="s">
        <v>68</v>
      </c>
      <c r="J37" s="23">
        <v>0.0015</v>
      </c>
      <c r="K37" s="25">
        <v>0.0049499999999999995</v>
      </c>
    </row>
    <row r="38" spans="1:11" ht="15">
      <c r="A38" s="16" t="s">
        <v>84</v>
      </c>
      <c r="B38" s="16" t="s">
        <v>85</v>
      </c>
      <c r="C38" s="17">
        <v>42213.447916666664</v>
      </c>
      <c r="D38" s="23">
        <v>0.1</v>
      </c>
      <c r="E38" s="24" t="s">
        <v>80</v>
      </c>
      <c r="F38" s="23" t="s">
        <v>67</v>
      </c>
      <c r="G38" s="23"/>
      <c r="H38" s="25">
        <v>0.1547</v>
      </c>
      <c r="I38" s="23" t="s">
        <v>68</v>
      </c>
      <c r="J38" s="23">
        <v>0.0015</v>
      </c>
      <c r="K38" s="25">
        <v>0.0049499999999999995</v>
      </c>
    </row>
    <row r="39" spans="1:11" ht="15">
      <c r="A39" s="16" t="s">
        <v>84</v>
      </c>
      <c r="B39" s="16" t="s">
        <v>85</v>
      </c>
      <c r="C39" s="17">
        <v>42220.40833333333</v>
      </c>
      <c r="D39" s="23">
        <v>0.1</v>
      </c>
      <c r="E39" s="24" t="s">
        <v>79</v>
      </c>
      <c r="F39" s="23" t="s">
        <v>67</v>
      </c>
      <c r="G39" s="23"/>
      <c r="H39" s="25">
        <v>0.1198</v>
      </c>
      <c r="I39" s="23" t="s">
        <v>68</v>
      </c>
      <c r="J39" s="23">
        <v>0.0015</v>
      </c>
      <c r="K39" s="25">
        <v>0.0049499999999999995</v>
      </c>
    </row>
    <row r="40" spans="1:11" ht="15">
      <c r="A40" s="16" t="s">
        <v>84</v>
      </c>
      <c r="B40" s="16" t="s">
        <v>85</v>
      </c>
      <c r="C40" s="17">
        <v>42223.438888888886</v>
      </c>
      <c r="D40" s="23">
        <v>0.1</v>
      </c>
      <c r="E40" s="24" t="s">
        <v>80</v>
      </c>
      <c r="F40" s="23" t="s">
        <v>67</v>
      </c>
      <c r="G40" s="23"/>
      <c r="H40" s="25">
        <v>0.1189</v>
      </c>
      <c r="I40" s="23" t="s">
        <v>68</v>
      </c>
      <c r="J40" s="23">
        <v>0.0015</v>
      </c>
      <c r="K40" s="25">
        <v>0.0049499999999999995</v>
      </c>
    </row>
    <row r="41" spans="1:11" ht="15">
      <c r="A41" s="16" t="s">
        <v>84</v>
      </c>
      <c r="B41" s="16" t="s">
        <v>85</v>
      </c>
      <c r="C41" s="17">
        <v>42227.42013888889</v>
      </c>
      <c r="D41" s="23">
        <v>0.1</v>
      </c>
      <c r="E41" s="24" t="s">
        <v>80</v>
      </c>
      <c r="F41" s="23" t="s">
        <v>67</v>
      </c>
      <c r="G41" s="23"/>
      <c r="H41" s="25">
        <v>0.1065</v>
      </c>
      <c r="I41" s="23" t="s">
        <v>68</v>
      </c>
      <c r="J41" s="23">
        <v>0.0015</v>
      </c>
      <c r="K41" s="25">
        <v>0.0049499999999999995</v>
      </c>
    </row>
    <row r="42" spans="1:11" ht="15">
      <c r="A42" s="16" t="s">
        <v>84</v>
      </c>
      <c r="B42" s="16" t="s">
        <v>85</v>
      </c>
      <c r="C42" s="17">
        <v>42234.44097222222</v>
      </c>
      <c r="D42" s="23">
        <v>0.1</v>
      </c>
      <c r="E42" s="24" t="s">
        <v>79</v>
      </c>
      <c r="F42" s="23" t="s">
        <v>67</v>
      </c>
      <c r="G42" s="23"/>
      <c r="H42" s="25">
        <v>0.1097</v>
      </c>
      <c r="I42" s="23" t="s">
        <v>68</v>
      </c>
      <c r="J42" s="23">
        <v>0.0015</v>
      </c>
      <c r="K42" s="25">
        <v>0.0049499999999999995</v>
      </c>
    </row>
    <row r="43" spans="1:11" ht="15">
      <c r="A43" s="16" t="s">
        <v>84</v>
      </c>
      <c r="B43" s="16" t="s">
        <v>85</v>
      </c>
      <c r="C43" s="17">
        <v>42235.56597222222</v>
      </c>
      <c r="D43" s="23">
        <v>0.1</v>
      </c>
      <c r="E43" s="24" t="s">
        <v>79</v>
      </c>
      <c r="F43" s="23" t="s">
        <v>67</v>
      </c>
      <c r="G43" s="23"/>
      <c r="H43" s="25">
        <v>0.4929</v>
      </c>
      <c r="I43" s="23" t="s">
        <v>68</v>
      </c>
      <c r="J43" s="23">
        <v>0.0015</v>
      </c>
      <c r="K43" s="25">
        <v>0.0049499999999999995</v>
      </c>
    </row>
    <row r="44" spans="1:11" ht="15">
      <c r="A44" s="16" t="s">
        <v>84</v>
      </c>
      <c r="B44" s="16" t="s">
        <v>85</v>
      </c>
      <c r="C44" s="17">
        <v>42236.45763888889</v>
      </c>
      <c r="D44" s="23">
        <v>0.1</v>
      </c>
      <c r="E44" s="24" t="s">
        <v>79</v>
      </c>
      <c r="F44" s="23" t="s">
        <v>67</v>
      </c>
      <c r="G44" s="23"/>
      <c r="H44" s="25">
        <v>0.3491</v>
      </c>
      <c r="I44" s="23" t="s">
        <v>68</v>
      </c>
      <c r="J44" s="23">
        <v>0.0015</v>
      </c>
      <c r="K44" s="25">
        <v>0.0049499999999999995</v>
      </c>
    </row>
    <row r="45" spans="1:11" ht="15">
      <c r="A45" s="16" t="s">
        <v>84</v>
      </c>
      <c r="B45" s="16" t="s">
        <v>85</v>
      </c>
      <c r="C45" s="17">
        <v>42241.427083333336</v>
      </c>
      <c r="D45" s="23">
        <v>0.1</v>
      </c>
      <c r="E45" s="24" t="s">
        <v>80</v>
      </c>
      <c r="F45" s="23" t="s">
        <v>67</v>
      </c>
      <c r="G45" s="23"/>
      <c r="H45" s="25">
        <v>0.1571</v>
      </c>
      <c r="I45" s="23" t="s">
        <v>68</v>
      </c>
      <c r="J45" s="23">
        <v>0.0015</v>
      </c>
      <c r="K45" s="25">
        <v>0.0049499999999999995</v>
      </c>
    </row>
    <row r="46" spans="1:11" ht="15">
      <c r="A46" s="23" t="s">
        <v>84</v>
      </c>
      <c r="B46" s="16" t="s">
        <v>85</v>
      </c>
      <c r="C46" s="26">
        <v>42255.49652777778</v>
      </c>
      <c r="D46" s="27">
        <v>0.1</v>
      </c>
      <c r="E46" s="24" t="s">
        <v>81</v>
      </c>
      <c r="F46" s="23" t="s">
        <v>67</v>
      </c>
      <c r="G46" s="23"/>
      <c r="H46" s="25">
        <v>0.1359</v>
      </c>
      <c r="I46" s="23" t="s">
        <v>68</v>
      </c>
      <c r="J46" s="23">
        <v>0.0015</v>
      </c>
      <c r="K46" s="25">
        <v>0.00495</v>
      </c>
    </row>
    <row r="47" spans="1:11" ht="15">
      <c r="A47" s="23" t="s">
        <v>84</v>
      </c>
      <c r="B47" s="16" t="s">
        <v>85</v>
      </c>
      <c r="C47" s="26">
        <v>42269.395833333336</v>
      </c>
      <c r="D47" s="27">
        <v>0.1</v>
      </c>
      <c r="E47" s="24" t="s">
        <v>82</v>
      </c>
      <c r="F47" s="23" t="s">
        <v>67</v>
      </c>
      <c r="G47" s="23"/>
      <c r="H47" s="25">
        <v>0.1023</v>
      </c>
      <c r="I47" s="23" t="s">
        <v>68</v>
      </c>
      <c r="J47" s="23">
        <v>0.0015</v>
      </c>
      <c r="K47" s="25">
        <v>0.00495</v>
      </c>
    </row>
    <row r="48" spans="1:11" ht="15">
      <c r="A48" s="23" t="s">
        <v>84</v>
      </c>
      <c r="B48" s="16" t="s">
        <v>85</v>
      </c>
      <c r="C48" s="26">
        <v>42283.39236111111</v>
      </c>
      <c r="D48" s="27">
        <v>0.1</v>
      </c>
      <c r="E48" s="24" t="s">
        <v>82</v>
      </c>
      <c r="F48" s="23" t="s">
        <v>67</v>
      </c>
      <c r="G48" s="23"/>
      <c r="H48" s="25">
        <v>0.0722</v>
      </c>
      <c r="I48" s="23" t="s">
        <v>68</v>
      </c>
      <c r="J48" s="23">
        <v>0.0015</v>
      </c>
      <c r="K48" s="25">
        <v>0.00495</v>
      </c>
    </row>
    <row r="49" spans="1:11" ht="15">
      <c r="A49" s="23" t="s">
        <v>84</v>
      </c>
      <c r="B49" s="16" t="s">
        <v>85</v>
      </c>
      <c r="C49" s="26">
        <v>42297.53125</v>
      </c>
      <c r="D49" s="27">
        <v>0.1</v>
      </c>
      <c r="E49" s="24" t="s">
        <v>83</v>
      </c>
      <c r="F49" s="23" t="s">
        <v>67</v>
      </c>
      <c r="G49" s="23"/>
      <c r="H49" s="25">
        <v>0.0553</v>
      </c>
      <c r="I49" s="23" t="s">
        <v>68</v>
      </c>
      <c r="J49" s="23">
        <v>0.0015</v>
      </c>
      <c r="K49" s="25">
        <v>0.00495</v>
      </c>
    </row>
    <row r="50" spans="1:11" ht="15">
      <c r="A50" s="23" t="s">
        <v>84</v>
      </c>
      <c r="B50" s="16" t="s">
        <v>85</v>
      </c>
      <c r="C50" s="26">
        <v>42305.5</v>
      </c>
      <c r="D50" s="27">
        <v>0.1</v>
      </c>
      <c r="E50" s="24" t="s">
        <v>83</v>
      </c>
      <c r="F50" s="23" t="s">
        <v>67</v>
      </c>
      <c r="G50" s="23"/>
      <c r="H50" s="25">
        <v>0.0515</v>
      </c>
      <c r="I50" s="23" t="s">
        <v>68</v>
      </c>
      <c r="J50" s="23">
        <v>0.0015</v>
      </c>
      <c r="K50" s="25">
        <v>0.00495</v>
      </c>
    </row>
    <row r="51" spans="1:11" ht="15">
      <c r="A51" s="15" t="s">
        <v>64</v>
      </c>
      <c r="B51" s="16" t="s">
        <v>65</v>
      </c>
      <c r="C51" s="17">
        <v>41828.59097222222</v>
      </c>
      <c r="D51" s="18">
        <v>0.1</v>
      </c>
      <c r="E51" s="19" t="s">
        <v>66</v>
      </c>
      <c r="F51" s="20" t="s">
        <v>67</v>
      </c>
      <c r="G51" s="20"/>
      <c r="H51" s="21">
        <v>0.1139</v>
      </c>
      <c r="I51" s="16" t="s">
        <v>68</v>
      </c>
      <c r="J51" s="16">
        <v>0.0015</v>
      </c>
      <c r="K51" s="22">
        <v>0.0049</v>
      </c>
    </row>
    <row r="52" spans="1:11" ht="15">
      <c r="A52" s="15" t="s">
        <v>64</v>
      </c>
      <c r="B52" s="16" t="s">
        <v>65</v>
      </c>
      <c r="C52" s="17">
        <v>41835.48263888889</v>
      </c>
      <c r="D52" s="18">
        <v>0.1</v>
      </c>
      <c r="E52" s="19" t="s">
        <v>69</v>
      </c>
      <c r="F52" s="20" t="s">
        <v>67</v>
      </c>
      <c r="G52" s="20"/>
      <c r="H52" s="21">
        <v>0.1284</v>
      </c>
      <c r="I52" s="16" t="s">
        <v>68</v>
      </c>
      <c r="J52" s="16">
        <v>0.0015</v>
      </c>
      <c r="K52" s="22">
        <v>0.0049</v>
      </c>
    </row>
    <row r="53" spans="1:11" ht="15">
      <c r="A53" s="15" t="s">
        <v>64</v>
      </c>
      <c r="B53" s="16" t="s">
        <v>65</v>
      </c>
      <c r="C53" s="17">
        <v>41842.538194444445</v>
      </c>
      <c r="D53" s="18">
        <v>0.1</v>
      </c>
      <c r="E53" s="19" t="s">
        <v>69</v>
      </c>
      <c r="F53" s="20" t="s">
        <v>67</v>
      </c>
      <c r="G53" s="20"/>
      <c r="H53" s="21">
        <v>0.1379</v>
      </c>
      <c r="I53" s="16" t="s">
        <v>68</v>
      </c>
      <c r="J53" s="16">
        <v>0.0015</v>
      </c>
      <c r="K53" s="22">
        <v>0.0049</v>
      </c>
    </row>
    <row r="54" spans="1:11" ht="15">
      <c r="A54" s="15" t="s">
        <v>64</v>
      </c>
      <c r="B54" s="16" t="s">
        <v>65</v>
      </c>
      <c r="C54" s="17">
        <v>41849.51388888889</v>
      </c>
      <c r="D54" s="18">
        <v>0.1</v>
      </c>
      <c r="E54" s="19" t="s">
        <v>70</v>
      </c>
      <c r="F54" s="20" t="s">
        <v>67</v>
      </c>
      <c r="G54" s="20"/>
      <c r="H54" s="21">
        <v>0.0903</v>
      </c>
      <c r="I54" s="16" t="s">
        <v>68</v>
      </c>
      <c r="J54" s="16">
        <v>0.0015</v>
      </c>
      <c r="K54" s="22">
        <v>0.0049</v>
      </c>
    </row>
    <row r="55" spans="1:11" ht="15">
      <c r="A55" s="15" t="s">
        <v>64</v>
      </c>
      <c r="B55" s="16" t="s">
        <v>65</v>
      </c>
      <c r="C55" s="17">
        <v>41856.5</v>
      </c>
      <c r="D55" s="18">
        <v>0.1</v>
      </c>
      <c r="E55" s="19" t="s">
        <v>69</v>
      </c>
      <c r="F55" s="20" t="s">
        <v>67</v>
      </c>
      <c r="G55" s="20"/>
      <c r="H55" s="21">
        <v>0.0799</v>
      </c>
      <c r="I55" s="16" t="s">
        <v>68</v>
      </c>
      <c r="J55" s="16">
        <v>0.0015</v>
      </c>
      <c r="K55" s="22">
        <v>0.0049</v>
      </c>
    </row>
    <row r="56" spans="1:11" ht="15">
      <c r="A56" s="15" t="s">
        <v>64</v>
      </c>
      <c r="B56" s="16" t="s">
        <v>65</v>
      </c>
      <c r="C56" s="17">
        <v>41863.49652777778</v>
      </c>
      <c r="D56" s="18">
        <v>0.1</v>
      </c>
      <c r="E56" s="19" t="s">
        <v>71</v>
      </c>
      <c r="F56" s="20" t="s">
        <v>67</v>
      </c>
      <c r="G56" s="20"/>
      <c r="H56" s="21">
        <v>0.1779</v>
      </c>
      <c r="I56" s="16" t="s">
        <v>68</v>
      </c>
      <c r="J56" s="16">
        <v>0.0015</v>
      </c>
      <c r="K56" s="22">
        <v>0.0049</v>
      </c>
    </row>
    <row r="57" spans="1:11" ht="15">
      <c r="A57" s="15" t="s">
        <v>64</v>
      </c>
      <c r="B57" s="16" t="s">
        <v>65</v>
      </c>
      <c r="C57" s="17">
        <v>41870.48611111111</v>
      </c>
      <c r="D57" s="18">
        <v>0.1</v>
      </c>
      <c r="E57" s="19" t="s">
        <v>72</v>
      </c>
      <c r="F57" s="20" t="s">
        <v>67</v>
      </c>
      <c r="G57" s="20"/>
      <c r="H57" s="21">
        <v>0.0923</v>
      </c>
      <c r="I57" s="16" t="s">
        <v>68</v>
      </c>
      <c r="J57" s="16">
        <v>0.0015</v>
      </c>
      <c r="K57" s="22">
        <v>0.0049</v>
      </c>
    </row>
    <row r="58" spans="1:11" ht="15">
      <c r="A58" s="15" t="s">
        <v>64</v>
      </c>
      <c r="B58" s="16" t="s">
        <v>65</v>
      </c>
      <c r="C58" s="17">
        <v>41876.54583333333</v>
      </c>
      <c r="D58" s="18">
        <v>0.1</v>
      </c>
      <c r="E58" s="19" t="s">
        <v>73</v>
      </c>
      <c r="F58" s="20" t="s">
        <v>67</v>
      </c>
      <c r="G58" s="20"/>
      <c r="H58" s="21">
        <v>1.5038</v>
      </c>
      <c r="I58" s="16" t="s">
        <v>68</v>
      </c>
      <c r="J58" s="16">
        <v>0.0015</v>
      </c>
      <c r="K58" s="22">
        <v>0.0049</v>
      </c>
    </row>
    <row r="59" spans="1:11" ht="15">
      <c r="A59" s="15" t="s">
        <v>64</v>
      </c>
      <c r="B59" s="16" t="s">
        <v>65</v>
      </c>
      <c r="C59" s="17">
        <v>41884.48263888889</v>
      </c>
      <c r="D59" s="18">
        <v>0.1</v>
      </c>
      <c r="E59" s="19" t="s">
        <v>74</v>
      </c>
      <c r="F59" s="20" t="s">
        <v>67</v>
      </c>
      <c r="G59" s="20"/>
      <c r="H59" s="21">
        <v>0.353</v>
      </c>
      <c r="I59" s="16" t="s">
        <v>68</v>
      </c>
      <c r="J59" s="16">
        <v>0.0015</v>
      </c>
      <c r="K59" s="22">
        <v>0.0049</v>
      </c>
    </row>
    <row r="60" spans="1:11" ht="15">
      <c r="A60" s="23" t="s">
        <v>64</v>
      </c>
      <c r="B60" s="16" t="s">
        <v>65</v>
      </c>
      <c r="C60" s="17">
        <v>42128.416666666664</v>
      </c>
      <c r="D60" s="23">
        <v>0.1</v>
      </c>
      <c r="E60" s="24" t="s">
        <v>75</v>
      </c>
      <c r="F60" s="23" t="s">
        <v>67</v>
      </c>
      <c r="G60" s="23"/>
      <c r="H60" s="25">
        <v>0.078</v>
      </c>
      <c r="I60" s="23" t="s">
        <v>68</v>
      </c>
      <c r="J60" s="23">
        <v>0.0015</v>
      </c>
      <c r="K60" s="25">
        <v>0.0049499999999999995</v>
      </c>
    </row>
    <row r="61" spans="1:11" ht="15">
      <c r="A61" s="23" t="s">
        <v>64</v>
      </c>
      <c r="B61" s="16" t="s">
        <v>65</v>
      </c>
      <c r="C61" s="17">
        <v>42135.40625</v>
      </c>
      <c r="D61" s="23">
        <v>0.1</v>
      </c>
      <c r="E61" s="24" t="s">
        <v>69</v>
      </c>
      <c r="F61" s="23" t="s">
        <v>67</v>
      </c>
      <c r="G61" s="23"/>
      <c r="H61" s="25">
        <v>0.1193</v>
      </c>
      <c r="I61" s="23" t="s">
        <v>68</v>
      </c>
      <c r="J61" s="23">
        <v>0.0015</v>
      </c>
      <c r="K61" s="25">
        <v>0.0049499999999999995</v>
      </c>
    </row>
    <row r="62" spans="1:11" ht="15">
      <c r="A62" s="16" t="s">
        <v>64</v>
      </c>
      <c r="B62" s="16" t="s">
        <v>65</v>
      </c>
      <c r="C62" s="17">
        <v>42136.53472222222</v>
      </c>
      <c r="D62" s="23">
        <v>0.1</v>
      </c>
      <c r="E62" s="24" t="s">
        <v>69</v>
      </c>
      <c r="F62" s="23" t="s">
        <v>67</v>
      </c>
      <c r="G62" s="23"/>
      <c r="H62" s="25">
        <v>0.203</v>
      </c>
      <c r="I62" s="23" t="s">
        <v>68</v>
      </c>
      <c r="J62" s="23">
        <v>0.0015</v>
      </c>
      <c r="K62" s="25">
        <v>0.0049499999999999995</v>
      </c>
    </row>
    <row r="63" spans="1:11" ht="15">
      <c r="A63" s="16" t="s">
        <v>64</v>
      </c>
      <c r="B63" s="16" t="s">
        <v>65</v>
      </c>
      <c r="C63" s="17">
        <v>42142.42013888889</v>
      </c>
      <c r="D63" s="23">
        <v>0.1</v>
      </c>
      <c r="E63" s="24" t="s">
        <v>76</v>
      </c>
      <c r="F63" s="23" t="s">
        <v>67</v>
      </c>
      <c r="G63" s="23"/>
      <c r="H63" s="25">
        <v>0.3677</v>
      </c>
      <c r="I63" s="23" t="s">
        <v>68</v>
      </c>
      <c r="J63" s="23">
        <v>0.0015</v>
      </c>
      <c r="K63" s="25">
        <v>0.0049499999999999995</v>
      </c>
    </row>
    <row r="64" spans="1:11" ht="15">
      <c r="A64" s="23" t="s">
        <v>64</v>
      </c>
      <c r="B64" s="16" t="s">
        <v>65</v>
      </c>
      <c r="C64" s="17">
        <v>42143.541666666664</v>
      </c>
      <c r="D64" s="23">
        <v>0.1</v>
      </c>
      <c r="E64" s="24" t="s">
        <v>69</v>
      </c>
      <c r="F64" s="23" t="s">
        <v>67</v>
      </c>
      <c r="G64" s="23"/>
      <c r="H64" s="25">
        <v>0.2096</v>
      </c>
      <c r="I64" s="23" t="s">
        <v>68</v>
      </c>
      <c r="J64" s="23">
        <v>0.0015</v>
      </c>
      <c r="K64" s="25">
        <v>0.0049499999999999995</v>
      </c>
    </row>
    <row r="65" spans="1:11" ht="15">
      <c r="A65" s="23" t="s">
        <v>64</v>
      </c>
      <c r="B65" s="16" t="s">
        <v>65</v>
      </c>
      <c r="C65" s="17">
        <v>42157.40416666667</v>
      </c>
      <c r="D65" s="23">
        <v>0.1</v>
      </c>
      <c r="E65" s="24" t="s">
        <v>77</v>
      </c>
      <c r="F65" s="23" t="s">
        <v>67</v>
      </c>
      <c r="G65" s="23"/>
      <c r="H65" s="25">
        <v>0.1168</v>
      </c>
      <c r="I65" s="23" t="s">
        <v>68</v>
      </c>
      <c r="J65" s="23">
        <v>0.0015</v>
      </c>
      <c r="K65" s="25">
        <v>0.0049499999999999995</v>
      </c>
    </row>
    <row r="66" spans="1:11" ht="15">
      <c r="A66" s="23" t="s">
        <v>64</v>
      </c>
      <c r="B66" s="16" t="s">
        <v>65</v>
      </c>
      <c r="C66" s="17">
        <v>42158.55902777778</v>
      </c>
      <c r="D66" s="23">
        <v>0.1</v>
      </c>
      <c r="E66" s="24" t="s">
        <v>78</v>
      </c>
      <c r="F66" s="23" t="s">
        <v>67</v>
      </c>
      <c r="G66" s="23"/>
      <c r="H66" s="25">
        <v>0.1022</v>
      </c>
      <c r="I66" s="23" t="s">
        <v>68</v>
      </c>
      <c r="J66" s="23">
        <v>0.0015</v>
      </c>
      <c r="K66" s="25">
        <v>0.0049499999999999995</v>
      </c>
    </row>
    <row r="67" spans="1:11" ht="15">
      <c r="A67" s="23" t="s">
        <v>64</v>
      </c>
      <c r="B67" s="16" t="s">
        <v>65</v>
      </c>
      <c r="C67" s="17">
        <v>42159.447916666664</v>
      </c>
      <c r="D67" s="23">
        <v>0.1</v>
      </c>
      <c r="E67" s="24" t="s">
        <v>77</v>
      </c>
      <c r="F67" s="23" t="s">
        <v>67</v>
      </c>
      <c r="G67" s="23"/>
      <c r="H67" s="25">
        <v>0.2283</v>
      </c>
      <c r="I67" s="23" t="s">
        <v>68</v>
      </c>
      <c r="J67" s="23">
        <v>0.0015</v>
      </c>
      <c r="K67" s="25">
        <v>0.0049499999999999995</v>
      </c>
    </row>
    <row r="68" spans="1:11" ht="15">
      <c r="A68" s="23" t="s">
        <v>64</v>
      </c>
      <c r="B68" s="16" t="s">
        <v>65</v>
      </c>
      <c r="C68" s="17">
        <v>42160.416666666664</v>
      </c>
      <c r="D68" s="23">
        <v>0.1</v>
      </c>
      <c r="E68" s="24" t="s">
        <v>77</v>
      </c>
      <c r="F68" s="23" t="s">
        <v>67</v>
      </c>
      <c r="G68" s="23"/>
      <c r="H68" s="25">
        <v>0.2682</v>
      </c>
      <c r="I68" s="23" t="s">
        <v>68</v>
      </c>
      <c r="J68" s="23">
        <v>0.0015</v>
      </c>
      <c r="K68" s="25">
        <v>0.0049499999999999995</v>
      </c>
    </row>
    <row r="69" spans="1:11" ht="15">
      <c r="A69" s="23" t="s">
        <v>64</v>
      </c>
      <c r="B69" s="16" t="s">
        <v>65</v>
      </c>
      <c r="C69" s="17">
        <v>42164.40625</v>
      </c>
      <c r="D69" s="23">
        <v>0.1</v>
      </c>
      <c r="E69" s="24" t="s">
        <v>77</v>
      </c>
      <c r="F69" s="23" t="s">
        <v>67</v>
      </c>
      <c r="G69" s="23"/>
      <c r="H69" s="25">
        <v>0.1755</v>
      </c>
      <c r="I69" s="23" t="s">
        <v>68</v>
      </c>
      <c r="J69" s="23">
        <v>0.0015</v>
      </c>
      <c r="K69" s="25">
        <v>0.0049499999999999995</v>
      </c>
    </row>
    <row r="70" spans="1:11" ht="15">
      <c r="A70" s="23" t="s">
        <v>64</v>
      </c>
      <c r="B70" s="16" t="s">
        <v>65</v>
      </c>
      <c r="C70" s="17">
        <v>42171.37152777778</v>
      </c>
      <c r="D70" s="23">
        <v>0.1</v>
      </c>
      <c r="E70" s="24" t="s">
        <v>78</v>
      </c>
      <c r="F70" s="23" t="s">
        <v>67</v>
      </c>
      <c r="G70" s="23"/>
      <c r="H70" s="25">
        <v>0.1099</v>
      </c>
      <c r="I70" s="23" t="s">
        <v>68</v>
      </c>
      <c r="J70" s="23">
        <v>0.0015</v>
      </c>
      <c r="K70" s="25">
        <v>0.0049499999999999995</v>
      </c>
    </row>
    <row r="71" spans="1:11" ht="15">
      <c r="A71" s="23" t="s">
        <v>64</v>
      </c>
      <c r="B71" s="16" t="s">
        <v>65</v>
      </c>
      <c r="C71" s="17">
        <v>42178.381944444445</v>
      </c>
      <c r="D71" s="23">
        <v>0.1</v>
      </c>
      <c r="E71" s="24" t="s">
        <v>79</v>
      </c>
      <c r="F71" s="23" t="s">
        <v>67</v>
      </c>
      <c r="G71" s="23"/>
      <c r="H71" s="25">
        <v>0.1301</v>
      </c>
      <c r="I71" s="23" t="s">
        <v>68</v>
      </c>
      <c r="J71" s="23">
        <v>0.0015</v>
      </c>
      <c r="K71" s="25">
        <v>0.0049499999999999995</v>
      </c>
    </row>
    <row r="72" spans="1:11" ht="15">
      <c r="A72" s="23" t="s">
        <v>64</v>
      </c>
      <c r="B72" s="16" t="s">
        <v>65</v>
      </c>
      <c r="C72" s="17">
        <v>42185.42013888889</v>
      </c>
      <c r="D72" s="23">
        <v>0.1</v>
      </c>
      <c r="E72" s="24" t="s">
        <v>78</v>
      </c>
      <c r="F72" s="23" t="s">
        <v>67</v>
      </c>
      <c r="G72" s="23"/>
      <c r="H72" s="25">
        <v>0.1239</v>
      </c>
      <c r="I72" s="23" t="s">
        <v>68</v>
      </c>
      <c r="J72" s="23">
        <v>0.0015</v>
      </c>
      <c r="K72" s="25">
        <v>0.0049499999999999995</v>
      </c>
    </row>
    <row r="73" spans="1:11" ht="15">
      <c r="A73" s="16" t="s">
        <v>64</v>
      </c>
      <c r="B73" s="16" t="s">
        <v>65</v>
      </c>
      <c r="C73" s="17">
        <v>42192.385416666664</v>
      </c>
      <c r="D73" s="23">
        <v>0.1</v>
      </c>
      <c r="E73" s="24" t="s">
        <v>77</v>
      </c>
      <c r="F73" s="23" t="s">
        <v>67</v>
      </c>
      <c r="G73" s="23"/>
      <c r="H73" s="25">
        <v>0.3189</v>
      </c>
      <c r="I73" s="23" t="s">
        <v>68</v>
      </c>
      <c r="J73" s="23">
        <v>0.0015</v>
      </c>
      <c r="K73" s="25">
        <v>0.0049499999999999995</v>
      </c>
    </row>
    <row r="74" spans="1:11" ht="15">
      <c r="A74" s="16" t="s">
        <v>64</v>
      </c>
      <c r="B74" s="16" t="s">
        <v>65</v>
      </c>
      <c r="C74" s="17">
        <v>42200.375</v>
      </c>
      <c r="D74" s="23">
        <v>0.1</v>
      </c>
      <c r="E74" s="24" t="s">
        <v>78</v>
      </c>
      <c r="F74" s="23" t="s">
        <v>67</v>
      </c>
      <c r="G74" s="23"/>
      <c r="H74" s="25">
        <v>0.2748</v>
      </c>
      <c r="I74" s="23" t="s">
        <v>68</v>
      </c>
      <c r="J74" s="23">
        <v>0.0015</v>
      </c>
      <c r="K74" s="25">
        <v>0.0049499999999999995</v>
      </c>
    </row>
    <row r="75" spans="1:11" ht="15">
      <c r="A75" s="16" t="s">
        <v>64</v>
      </c>
      <c r="B75" s="16" t="s">
        <v>65</v>
      </c>
      <c r="C75" s="17">
        <v>42205.42013888889</v>
      </c>
      <c r="D75" s="23">
        <v>0.1</v>
      </c>
      <c r="E75" s="24" t="s">
        <v>79</v>
      </c>
      <c r="F75" s="23" t="s">
        <v>67</v>
      </c>
      <c r="G75" s="23"/>
      <c r="H75" s="25">
        <v>0.1669</v>
      </c>
      <c r="I75" s="23" t="s">
        <v>68</v>
      </c>
      <c r="J75" s="23">
        <v>0.0015</v>
      </c>
      <c r="K75" s="25">
        <v>0.0049499999999999995</v>
      </c>
    </row>
    <row r="76" spans="1:11" ht="15">
      <c r="A76" s="16" t="s">
        <v>64</v>
      </c>
      <c r="B76" s="16" t="s">
        <v>65</v>
      </c>
      <c r="C76" s="17">
        <v>42213.395833333336</v>
      </c>
      <c r="D76" s="23">
        <v>0.1</v>
      </c>
      <c r="E76" s="24" t="s">
        <v>80</v>
      </c>
      <c r="F76" s="23" t="s">
        <v>67</v>
      </c>
      <c r="G76" s="23"/>
      <c r="H76" s="25">
        <v>0.1551</v>
      </c>
      <c r="I76" s="23" t="s">
        <v>68</v>
      </c>
      <c r="J76" s="23">
        <v>0.0015</v>
      </c>
      <c r="K76" s="25">
        <v>0.0049499999999999995</v>
      </c>
    </row>
    <row r="77" spans="1:11" ht="15">
      <c r="A77" s="16" t="s">
        <v>64</v>
      </c>
      <c r="B77" s="16" t="s">
        <v>65</v>
      </c>
      <c r="C77" s="17">
        <v>42220.385416666664</v>
      </c>
      <c r="D77" s="23">
        <v>0.1</v>
      </c>
      <c r="E77" s="24" t="s">
        <v>79</v>
      </c>
      <c r="F77" s="23" t="s">
        <v>67</v>
      </c>
      <c r="G77" s="23"/>
      <c r="H77" s="25">
        <v>0.1228</v>
      </c>
      <c r="I77" s="23" t="s">
        <v>68</v>
      </c>
      <c r="J77" s="23">
        <v>0.0015</v>
      </c>
      <c r="K77" s="25">
        <v>0.0049499999999999995</v>
      </c>
    </row>
    <row r="78" spans="1:11" ht="15">
      <c r="A78" s="16" t="s">
        <v>64</v>
      </c>
      <c r="B78" s="16" t="s">
        <v>65</v>
      </c>
      <c r="C78" s="17">
        <v>42223.416666666664</v>
      </c>
      <c r="D78" s="23">
        <v>0.1</v>
      </c>
      <c r="E78" s="24" t="s">
        <v>80</v>
      </c>
      <c r="F78" s="23" t="s">
        <v>67</v>
      </c>
      <c r="G78" s="23"/>
      <c r="H78" s="25">
        <v>0.1401</v>
      </c>
      <c r="I78" s="23" t="s">
        <v>68</v>
      </c>
      <c r="J78" s="23">
        <v>0.0015</v>
      </c>
      <c r="K78" s="25">
        <v>0.0049499999999999995</v>
      </c>
    </row>
    <row r="79" spans="1:11" ht="15">
      <c r="A79" s="16" t="s">
        <v>64</v>
      </c>
      <c r="B79" s="16" t="s">
        <v>65</v>
      </c>
      <c r="C79" s="17">
        <v>42227.395833333336</v>
      </c>
      <c r="D79" s="23">
        <v>0.1</v>
      </c>
      <c r="E79" s="24" t="s">
        <v>80</v>
      </c>
      <c r="F79" s="23" t="s">
        <v>67</v>
      </c>
      <c r="G79" s="23"/>
      <c r="H79" s="25">
        <v>0.1128</v>
      </c>
      <c r="I79" s="23" t="s">
        <v>68</v>
      </c>
      <c r="J79" s="23">
        <v>0.0015</v>
      </c>
      <c r="K79" s="25">
        <v>0.0049499999999999995</v>
      </c>
    </row>
    <row r="80" spans="1:11" ht="15">
      <c r="A80" s="16" t="s">
        <v>64</v>
      </c>
      <c r="B80" s="16" t="s">
        <v>65</v>
      </c>
      <c r="C80" s="17">
        <v>42234.40277777778</v>
      </c>
      <c r="D80" s="23">
        <v>0.1</v>
      </c>
      <c r="E80" s="24" t="s">
        <v>79</v>
      </c>
      <c r="F80" s="23" t="s">
        <v>67</v>
      </c>
      <c r="G80" s="23"/>
      <c r="H80" s="25">
        <v>0.1216</v>
      </c>
      <c r="I80" s="23" t="s">
        <v>68</v>
      </c>
      <c r="J80" s="23">
        <v>0.0015</v>
      </c>
      <c r="K80" s="25">
        <v>0.0049499999999999995</v>
      </c>
    </row>
    <row r="81" spans="1:11" ht="15">
      <c r="A81" s="16" t="s">
        <v>64</v>
      </c>
      <c r="B81" s="16" t="s">
        <v>65</v>
      </c>
      <c r="C81" s="17">
        <v>42235.53472222222</v>
      </c>
      <c r="D81" s="23">
        <v>0.1</v>
      </c>
      <c r="E81" s="24" t="s">
        <v>79</v>
      </c>
      <c r="F81" s="23" t="s">
        <v>67</v>
      </c>
      <c r="G81" s="23"/>
      <c r="H81" s="25">
        <v>0.1472</v>
      </c>
      <c r="I81" s="23" t="s">
        <v>68</v>
      </c>
      <c r="J81" s="23">
        <v>0.0015</v>
      </c>
      <c r="K81" s="25">
        <v>0.0049499999999999995</v>
      </c>
    </row>
    <row r="82" spans="1:11" ht="15">
      <c r="A82" s="16" t="s">
        <v>64</v>
      </c>
      <c r="B82" s="16" t="s">
        <v>65</v>
      </c>
      <c r="C82" s="17">
        <v>42236.430555555555</v>
      </c>
      <c r="D82" s="23">
        <v>0.1</v>
      </c>
      <c r="E82" s="24" t="s">
        <v>79</v>
      </c>
      <c r="F82" s="23" t="s">
        <v>67</v>
      </c>
      <c r="G82" s="23"/>
      <c r="H82" s="25">
        <v>0.6064</v>
      </c>
      <c r="I82" s="23" t="s">
        <v>68</v>
      </c>
      <c r="J82" s="23">
        <v>0.0015</v>
      </c>
      <c r="K82" s="25">
        <v>0.0049499999999999995</v>
      </c>
    </row>
    <row r="83" spans="1:11" ht="15">
      <c r="A83" s="16" t="s">
        <v>64</v>
      </c>
      <c r="B83" s="16" t="s">
        <v>65</v>
      </c>
      <c r="C83" s="17">
        <v>42241.40625</v>
      </c>
      <c r="D83" s="23">
        <v>0.1</v>
      </c>
      <c r="E83" s="24" t="s">
        <v>80</v>
      </c>
      <c r="F83" s="23" t="s">
        <v>67</v>
      </c>
      <c r="G83" s="23"/>
      <c r="H83" s="25">
        <v>0.1817</v>
      </c>
      <c r="I83" s="23" t="s">
        <v>68</v>
      </c>
      <c r="J83" s="23">
        <v>0.0015</v>
      </c>
      <c r="K83" s="25">
        <v>0.0049499999999999995</v>
      </c>
    </row>
    <row r="84" spans="1:11" ht="15">
      <c r="A84" s="23" t="s">
        <v>64</v>
      </c>
      <c r="B84" s="16" t="s">
        <v>65</v>
      </c>
      <c r="C84" s="26">
        <v>42255.61111111111</v>
      </c>
      <c r="D84" s="27">
        <v>0.1</v>
      </c>
      <c r="E84" s="24" t="s">
        <v>81</v>
      </c>
      <c r="F84" s="23" t="s">
        <v>67</v>
      </c>
      <c r="G84" s="23"/>
      <c r="H84" s="25">
        <v>0.1238</v>
      </c>
      <c r="I84" s="23" t="s">
        <v>68</v>
      </c>
      <c r="J84" s="23">
        <v>0.0015</v>
      </c>
      <c r="K84" s="25">
        <v>0.00495</v>
      </c>
    </row>
    <row r="85" spans="1:11" ht="15">
      <c r="A85" s="23" t="s">
        <v>64</v>
      </c>
      <c r="B85" s="16" t="s">
        <v>65</v>
      </c>
      <c r="C85" s="26">
        <v>42269.375</v>
      </c>
      <c r="D85" s="27">
        <v>0.1</v>
      </c>
      <c r="E85" s="24" t="s">
        <v>82</v>
      </c>
      <c r="F85" s="23" t="s">
        <v>67</v>
      </c>
      <c r="G85" s="23"/>
      <c r="H85" s="25">
        <v>0.1243</v>
      </c>
      <c r="I85" s="23" t="s">
        <v>68</v>
      </c>
      <c r="J85" s="23">
        <v>0.0015</v>
      </c>
      <c r="K85" s="25">
        <v>0.00495</v>
      </c>
    </row>
    <row r="86" spans="1:11" ht="15">
      <c r="A86" s="23" t="s">
        <v>64</v>
      </c>
      <c r="B86" s="16" t="s">
        <v>65</v>
      </c>
      <c r="C86" s="26">
        <v>42283.375</v>
      </c>
      <c r="D86" s="27">
        <v>0.1</v>
      </c>
      <c r="E86" s="24" t="s">
        <v>82</v>
      </c>
      <c r="F86" s="23" t="s">
        <v>67</v>
      </c>
      <c r="G86" s="23"/>
      <c r="H86" s="25">
        <v>0.0748</v>
      </c>
      <c r="I86" s="23" t="s">
        <v>68</v>
      </c>
      <c r="J86" s="23">
        <v>0.0015</v>
      </c>
      <c r="K86" s="25">
        <v>0.00495</v>
      </c>
    </row>
    <row r="87" spans="1:11" ht="15">
      <c r="A87" s="23" t="s">
        <v>64</v>
      </c>
      <c r="B87" s="16" t="s">
        <v>65</v>
      </c>
      <c r="C87" s="26">
        <v>42297.489583333336</v>
      </c>
      <c r="D87" s="27">
        <v>0.1</v>
      </c>
      <c r="E87" s="24" t="s">
        <v>83</v>
      </c>
      <c r="F87" s="23" t="s">
        <v>67</v>
      </c>
      <c r="G87" s="23"/>
      <c r="H87" s="25">
        <v>0.0694</v>
      </c>
      <c r="I87" s="23" t="s">
        <v>68</v>
      </c>
      <c r="J87" s="23">
        <v>0.0015</v>
      </c>
      <c r="K87" s="25">
        <v>0.00495</v>
      </c>
    </row>
    <row r="88" spans="1:11" ht="15">
      <c r="A88" s="23" t="s">
        <v>64</v>
      </c>
      <c r="B88" s="16" t="s">
        <v>65</v>
      </c>
      <c r="C88" s="26">
        <v>42305.479166666664</v>
      </c>
      <c r="D88" s="27">
        <v>0.1</v>
      </c>
      <c r="E88" s="24" t="s">
        <v>83</v>
      </c>
      <c r="F88" s="23" t="s">
        <v>67</v>
      </c>
      <c r="G88" s="23"/>
      <c r="H88" s="25">
        <v>0.0875</v>
      </c>
      <c r="I88" s="23" t="s">
        <v>68</v>
      </c>
      <c r="J88" s="23">
        <v>0.0015</v>
      </c>
      <c r="K88" s="25">
        <v>0.00495</v>
      </c>
    </row>
    <row r="89" spans="1:11" ht="15">
      <c r="A89" s="23" t="s">
        <v>94</v>
      </c>
      <c r="B89" s="16" t="s">
        <v>95</v>
      </c>
      <c r="C89" s="17">
        <v>42128.40277777778</v>
      </c>
      <c r="D89" s="23">
        <v>0.1</v>
      </c>
      <c r="E89" s="24" t="s">
        <v>75</v>
      </c>
      <c r="F89" s="23" t="s">
        <v>67</v>
      </c>
      <c r="G89" s="23"/>
      <c r="H89" s="25">
        <v>0.1088</v>
      </c>
      <c r="I89" s="23" t="s">
        <v>68</v>
      </c>
      <c r="J89" s="23">
        <v>0.0015</v>
      </c>
      <c r="K89" s="25">
        <v>0.0049499999999999995</v>
      </c>
    </row>
    <row r="90" spans="1:11" ht="15">
      <c r="A90" s="23" t="s">
        <v>94</v>
      </c>
      <c r="B90" s="16" t="s">
        <v>95</v>
      </c>
      <c r="C90" s="17">
        <v>42135.395833333336</v>
      </c>
      <c r="D90" s="23">
        <v>0.1</v>
      </c>
      <c r="E90" s="24" t="s">
        <v>69</v>
      </c>
      <c r="F90" s="23" t="s">
        <v>67</v>
      </c>
      <c r="G90" s="23"/>
      <c r="H90" s="25">
        <v>0.1725</v>
      </c>
      <c r="I90" s="23" t="s">
        <v>68</v>
      </c>
      <c r="J90" s="23">
        <v>0.0015</v>
      </c>
      <c r="K90" s="25">
        <v>0.0049499999999999995</v>
      </c>
    </row>
    <row r="91" spans="1:11" ht="15">
      <c r="A91" s="16" t="s">
        <v>94</v>
      </c>
      <c r="B91" s="16" t="s">
        <v>95</v>
      </c>
      <c r="C91" s="17">
        <v>42142.44097222222</v>
      </c>
      <c r="D91" s="23">
        <v>0.1</v>
      </c>
      <c r="E91" s="24" t="s">
        <v>76</v>
      </c>
      <c r="F91" s="23" t="s">
        <v>67</v>
      </c>
      <c r="G91" s="23"/>
      <c r="H91" s="25">
        <v>0.5009</v>
      </c>
      <c r="I91" s="23" t="s">
        <v>68</v>
      </c>
      <c r="J91" s="23">
        <v>0.0015</v>
      </c>
      <c r="K91" s="25">
        <v>0.0049499999999999995</v>
      </c>
    </row>
    <row r="92" spans="1:11" ht="15">
      <c r="A92" s="23" t="s">
        <v>94</v>
      </c>
      <c r="B92" s="16" t="s">
        <v>95</v>
      </c>
      <c r="C92" s="17">
        <v>42157.427083333336</v>
      </c>
      <c r="D92" s="23">
        <v>0.1</v>
      </c>
      <c r="E92" s="24" t="s">
        <v>77</v>
      </c>
      <c r="F92" s="23" t="s">
        <v>67</v>
      </c>
      <c r="G92" s="23"/>
      <c r="H92" s="25">
        <v>0.2235</v>
      </c>
      <c r="I92" s="23" t="s">
        <v>68</v>
      </c>
      <c r="J92" s="23">
        <v>0.0015</v>
      </c>
      <c r="K92" s="25">
        <v>0.0049499999999999995</v>
      </c>
    </row>
    <row r="93" spans="1:11" ht="15">
      <c r="A93" s="23" t="s">
        <v>94</v>
      </c>
      <c r="B93" s="16" t="s">
        <v>95</v>
      </c>
      <c r="C93" s="17">
        <v>42158.572916666664</v>
      </c>
      <c r="D93" s="23">
        <v>0.1</v>
      </c>
      <c r="E93" s="24" t="s">
        <v>78</v>
      </c>
      <c r="F93" s="23" t="s">
        <v>67</v>
      </c>
      <c r="G93" s="23"/>
      <c r="H93" s="25">
        <v>0.1268</v>
      </c>
      <c r="I93" s="23" t="s">
        <v>68</v>
      </c>
      <c r="J93" s="23">
        <v>0.0015</v>
      </c>
      <c r="K93" s="25">
        <v>0.0049499999999999995</v>
      </c>
    </row>
    <row r="94" spans="1:11" ht="15">
      <c r="A94" s="23" t="s">
        <v>94</v>
      </c>
      <c r="B94" s="16" t="s">
        <v>95</v>
      </c>
      <c r="C94" s="17">
        <v>42159.538194444445</v>
      </c>
      <c r="D94" s="23">
        <v>0.1</v>
      </c>
      <c r="E94" s="24" t="s">
        <v>92</v>
      </c>
      <c r="F94" s="23" t="s">
        <v>67</v>
      </c>
      <c r="G94" s="23"/>
      <c r="H94" s="25">
        <v>0.4973</v>
      </c>
      <c r="I94" s="23" t="s">
        <v>68</v>
      </c>
      <c r="J94" s="23">
        <v>0.0015</v>
      </c>
      <c r="K94" s="25">
        <v>0.0049499999999999995</v>
      </c>
    </row>
    <row r="95" spans="1:11" ht="15">
      <c r="A95" s="23" t="s">
        <v>94</v>
      </c>
      <c r="B95" s="16" t="s">
        <v>95</v>
      </c>
      <c r="C95" s="17">
        <v>42160.430555555555</v>
      </c>
      <c r="D95" s="23">
        <v>0.1</v>
      </c>
      <c r="E95" s="24" t="s">
        <v>77</v>
      </c>
      <c r="F95" s="23" t="s">
        <v>67</v>
      </c>
      <c r="G95" s="23"/>
      <c r="H95" s="25">
        <v>0.2321</v>
      </c>
      <c r="I95" s="23" t="s">
        <v>68</v>
      </c>
      <c r="J95" s="23">
        <v>0.0015</v>
      </c>
      <c r="K95" s="25">
        <v>0.0049499999999999995</v>
      </c>
    </row>
    <row r="96" spans="1:11" ht="15">
      <c r="A96" s="23" t="s">
        <v>94</v>
      </c>
      <c r="B96" s="16" t="s">
        <v>95</v>
      </c>
      <c r="C96" s="17">
        <v>42164.42013888889</v>
      </c>
      <c r="D96" s="23">
        <v>0.1</v>
      </c>
      <c r="E96" s="24" t="s">
        <v>77</v>
      </c>
      <c r="F96" s="23" t="s">
        <v>67</v>
      </c>
      <c r="G96" s="23"/>
      <c r="H96" s="25">
        <v>0.1685</v>
      </c>
      <c r="I96" s="23" t="s">
        <v>68</v>
      </c>
      <c r="J96" s="23">
        <v>0.0015</v>
      </c>
      <c r="K96" s="25">
        <v>0.0049499999999999995</v>
      </c>
    </row>
    <row r="97" spans="1:11" ht="15">
      <c r="A97" s="23" t="s">
        <v>94</v>
      </c>
      <c r="B97" s="16" t="s">
        <v>95</v>
      </c>
      <c r="C97" s="17">
        <v>42171.38888888889</v>
      </c>
      <c r="D97" s="23">
        <v>0.1</v>
      </c>
      <c r="E97" s="24" t="s">
        <v>78</v>
      </c>
      <c r="F97" s="23" t="s">
        <v>67</v>
      </c>
      <c r="G97" s="23"/>
      <c r="H97" s="25">
        <v>0.16</v>
      </c>
      <c r="I97" s="23" t="s">
        <v>68</v>
      </c>
      <c r="J97" s="23">
        <v>0.0015</v>
      </c>
      <c r="K97" s="25">
        <v>0.0049499999999999995</v>
      </c>
    </row>
    <row r="98" spans="1:11" ht="15">
      <c r="A98" s="23" t="s">
        <v>94</v>
      </c>
      <c r="B98" s="16" t="s">
        <v>95</v>
      </c>
      <c r="C98" s="17">
        <v>42178.395833333336</v>
      </c>
      <c r="D98" s="23">
        <v>0.1</v>
      </c>
      <c r="E98" s="24" t="s">
        <v>79</v>
      </c>
      <c r="F98" s="23" t="s">
        <v>67</v>
      </c>
      <c r="G98" s="23"/>
      <c r="H98" s="25">
        <v>0.1503</v>
      </c>
      <c r="I98" s="23" t="s">
        <v>68</v>
      </c>
      <c r="J98" s="23">
        <v>0.0015</v>
      </c>
      <c r="K98" s="25">
        <v>0.0049499999999999995</v>
      </c>
    </row>
    <row r="99" spans="1:11" ht="15">
      <c r="A99" s="23" t="s">
        <v>94</v>
      </c>
      <c r="B99" s="16" t="s">
        <v>95</v>
      </c>
      <c r="C99" s="17">
        <v>42185.385416666664</v>
      </c>
      <c r="D99" s="23">
        <v>0.1</v>
      </c>
      <c r="E99" s="24" t="s">
        <v>78</v>
      </c>
      <c r="F99" s="23" t="s">
        <v>67</v>
      </c>
      <c r="G99" s="23"/>
      <c r="H99" s="25">
        <v>0.1666</v>
      </c>
      <c r="I99" s="23" t="s">
        <v>68</v>
      </c>
      <c r="J99" s="23">
        <v>0.0015</v>
      </c>
      <c r="K99" s="25">
        <v>0.0049499999999999995</v>
      </c>
    </row>
    <row r="100" spans="1:11" ht="15">
      <c r="A100" s="16" t="s">
        <v>94</v>
      </c>
      <c r="B100" s="16" t="s">
        <v>95</v>
      </c>
      <c r="C100" s="17">
        <v>42192.40277777778</v>
      </c>
      <c r="D100" s="23">
        <v>0.1</v>
      </c>
      <c r="E100" s="24" t="s">
        <v>77</v>
      </c>
      <c r="F100" s="23" t="s">
        <v>67</v>
      </c>
      <c r="G100" s="23"/>
      <c r="H100" s="25">
        <v>0.3765</v>
      </c>
      <c r="I100" s="23" t="s">
        <v>68</v>
      </c>
      <c r="J100" s="23">
        <v>0.0015</v>
      </c>
      <c r="K100" s="25">
        <v>0.0049499999999999995</v>
      </c>
    </row>
    <row r="101" spans="1:11" ht="15">
      <c r="A101" s="16" t="s">
        <v>94</v>
      </c>
      <c r="B101" s="16" t="s">
        <v>95</v>
      </c>
      <c r="C101" s="17">
        <v>42200.385416666664</v>
      </c>
      <c r="D101" s="23">
        <v>0.1</v>
      </c>
      <c r="E101" s="24" t="s">
        <v>78</v>
      </c>
      <c r="F101" s="23" t="s">
        <v>67</v>
      </c>
      <c r="G101" s="23"/>
      <c r="H101" s="25">
        <v>0.3109</v>
      </c>
      <c r="I101" s="23" t="s">
        <v>68</v>
      </c>
      <c r="J101" s="23">
        <v>0.0015</v>
      </c>
      <c r="K101" s="25">
        <v>0.0049499999999999995</v>
      </c>
    </row>
    <row r="102" spans="1:11" ht="15">
      <c r="A102" s="16" t="s">
        <v>94</v>
      </c>
      <c r="B102" s="16" t="s">
        <v>95</v>
      </c>
      <c r="C102" s="17">
        <v>42205.43402777778</v>
      </c>
      <c r="D102" s="23">
        <v>0.1</v>
      </c>
      <c r="E102" s="24" t="s">
        <v>79</v>
      </c>
      <c r="F102" s="23" t="s">
        <v>67</v>
      </c>
      <c r="G102" s="23"/>
      <c r="H102" s="25">
        <v>0.256</v>
      </c>
      <c r="I102" s="23" t="s">
        <v>68</v>
      </c>
      <c r="J102" s="23">
        <v>0.0015</v>
      </c>
      <c r="K102" s="25">
        <v>0.0049499999999999995</v>
      </c>
    </row>
    <row r="103" spans="1:11" ht="15">
      <c r="A103" s="16" t="s">
        <v>94</v>
      </c>
      <c r="B103" s="16" t="s">
        <v>95</v>
      </c>
      <c r="C103" s="17">
        <v>42213.42013888889</v>
      </c>
      <c r="D103" s="23">
        <v>0.1</v>
      </c>
      <c r="E103" s="24" t="s">
        <v>80</v>
      </c>
      <c r="F103" s="23" t="s">
        <v>67</v>
      </c>
      <c r="G103" s="23"/>
      <c r="H103" s="25">
        <v>0.3211</v>
      </c>
      <c r="I103" s="23" t="s">
        <v>68</v>
      </c>
      <c r="J103" s="23">
        <v>0.0015</v>
      </c>
      <c r="K103" s="25">
        <v>0.0049499999999999995</v>
      </c>
    </row>
    <row r="104" spans="1:11" ht="15">
      <c r="A104" s="16" t="s">
        <v>94</v>
      </c>
      <c r="B104" s="16" t="s">
        <v>95</v>
      </c>
      <c r="C104" s="17">
        <v>42220.399305555555</v>
      </c>
      <c r="D104" s="23">
        <v>0.1</v>
      </c>
      <c r="E104" s="24" t="s">
        <v>79</v>
      </c>
      <c r="F104" s="23" t="s">
        <v>67</v>
      </c>
      <c r="G104" s="23"/>
      <c r="H104" s="25">
        <v>0.2005</v>
      </c>
      <c r="I104" s="23" t="s">
        <v>68</v>
      </c>
      <c r="J104" s="23">
        <v>0.0015</v>
      </c>
      <c r="K104" s="25">
        <v>0.0049499999999999995</v>
      </c>
    </row>
    <row r="105" spans="1:11" ht="15">
      <c r="A105" s="16" t="s">
        <v>94</v>
      </c>
      <c r="B105" s="16" t="s">
        <v>95</v>
      </c>
      <c r="C105" s="17">
        <v>42223.427083333336</v>
      </c>
      <c r="D105" s="23">
        <v>0.1</v>
      </c>
      <c r="E105" s="24" t="s">
        <v>80</v>
      </c>
      <c r="F105" s="23" t="s">
        <v>67</v>
      </c>
      <c r="G105" s="23"/>
      <c r="H105" s="25">
        <v>0.4079</v>
      </c>
      <c r="I105" s="23" t="s">
        <v>68</v>
      </c>
      <c r="J105" s="23">
        <v>0.0015</v>
      </c>
      <c r="K105" s="25">
        <v>0.0049499999999999995</v>
      </c>
    </row>
    <row r="106" spans="1:11" ht="15">
      <c r="A106" s="16" t="s">
        <v>94</v>
      </c>
      <c r="B106" s="16" t="s">
        <v>95</v>
      </c>
      <c r="C106" s="17">
        <v>42227.40972222222</v>
      </c>
      <c r="D106" s="23">
        <v>0.1</v>
      </c>
      <c r="E106" s="24" t="s">
        <v>80</v>
      </c>
      <c r="F106" s="23" t="s">
        <v>67</v>
      </c>
      <c r="G106" s="23"/>
      <c r="H106" s="25">
        <v>0.1497</v>
      </c>
      <c r="I106" s="23" t="s">
        <v>68</v>
      </c>
      <c r="J106" s="23">
        <v>0.0015</v>
      </c>
      <c r="K106" s="25">
        <v>0.0049499999999999995</v>
      </c>
    </row>
    <row r="107" spans="1:11" ht="15">
      <c r="A107" s="16" t="s">
        <v>94</v>
      </c>
      <c r="B107" s="16" t="s">
        <v>95</v>
      </c>
      <c r="C107" s="17">
        <v>42234.427083333336</v>
      </c>
      <c r="D107" s="23">
        <v>0.1</v>
      </c>
      <c r="E107" s="24" t="s">
        <v>79</v>
      </c>
      <c r="F107" s="23" t="s">
        <v>67</v>
      </c>
      <c r="G107" s="23"/>
      <c r="H107" s="25">
        <v>0.2669</v>
      </c>
      <c r="I107" s="23" t="s">
        <v>68</v>
      </c>
      <c r="J107" s="23">
        <v>0.0015</v>
      </c>
      <c r="K107" s="25">
        <v>0.0049499999999999995</v>
      </c>
    </row>
    <row r="108" spans="1:11" ht="15">
      <c r="A108" s="16" t="s">
        <v>94</v>
      </c>
      <c r="B108" s="16" t="s">
        <v>95</v>
      </c>
      <c r="C108" s="17">
        <v>42235.55902777778</v>
      </c>
      <c r="D108" s="23">
        <v>0.1</v>
      </c>
      <c r="E108" s="24" t="s">
        <v>79</v>
      </c>
      <c r="F108" s="23" t="s">
        <v>67</v>
      </c>
      <c r="G108" s="23"/>
      <c r="H108" s="25">
        <v>0.5505</v>
      </c>
      <c r="I108" s="23" t="s">
        <v>68</v>
      </c>
      <c r="J108" s="23">
        <v>0.0015</v>
      </c>
      <c r="K108" s="25">
        <v>0.0049499999999999995</v>
      </c>
    </row>
    <row r="109" spans="1:11" ht="15">
      <c r="A109" s="16" t="s">
        <v>94</v>
      </c>
      <c r="B109" s="16" t="s">
        <v>95</v>
      </c>
      <c r="C109" s="17">
        <v>42236.447916666664</v>
      </c>
      <c r="D109" s="23">
        <v>0.1</v>
      </c>
      <c r="E109" s="24" t="s">
        <v>79</v>
      </c>
      <c r="F109" s="23" t="s">
        <v>67</v>
      </c>
      <c r="G109" s="23"/>
      <c r="H109" s="25">
        <v>0.5241</v>
      </c>
      <c r="I109" s="23" t="s">
        <v>68</v>
      </c>
      <c r="J109" s="23">
        <v>0.0015</v>
      </c>
      <c r="K109" s="25">
        <v>0.0049499999999999995</v>
      </c>
    </row>
    <row r="110" spans="1:11" ht="15">
      <c r="A110" s="16" t="s">
        <v>94</v>
      </c>
      <c r="B110" s="16" t="s">
        <v>95</v>
      </c>
      <c r="C110" s="17">
        <v>42241.42013888889</v>
      </c>
      <c r="D110" s="23">
        <v>0.1</v>
      </c>
      <c r="E110" s="24" t="s">
        <v>80</v>
      </c>
      <c r="F110" s="23" t="s">
        <v>67</v>
      </c>
      <c r="G110" s="23"/>
      <c r="H110" s="25">
        <v>0.1705</v>
      </c>
      <c r="I110" s="23" t="s">
        <v>68</v>
      </c>
      <c r="J110" s="23">
        <v>0.0015</v>
      </c>
      <c r="K110" s="25">
        <v>0.0049499999999999995</v>
      </c>
    </row>
    <row r="111" spans="1:11" ht="15">
      <c r="A111" s="23" t="s">
        <v>94</v>
      </c>
      <c r="B111" s="16" t="s">
        <v>95</v>
      </c>
      <c r="C111" s="26">
        <v>42255.506944444445</v>
      </c>
      <c r="D111" s="27">
        <v>0.1</v>
      </c>
      <c r="E111" s="24" t="s">
        <v>81</v>
      </c>
      <c r="F111" s="23" t="s">
        <v>67</v>
      </c>
      <c r="G111" s="23"/>
      <c r="H111" s="25">
        <v>0.2258</v>
      </c>
      <c r="I111" s="23" t="s">
        <v>68</v>
      </c>
      <c r="J111" s="23">
        <v>0.0015</v>
      </c>
      <c r="K111" s="25">
        <v>0.00495</v>
      </c>
    </row>
    <row r="112" spans="1:11" ht="15">
      <c r="A112" s="23" t="s">
        <v>94</v>
      </c>
      <c r="B112" s="16" t="s">
        <v>95</v>
      </c>
      <c r="C112" s="26">
        <v>42269.40972222222</v>
      </c>
      <c r="D112" s="27">
        <v>0.1</v>
      </c>
      <c r="E112" s="24" t="s">
        <v>82</v>
      </c>
      <c r="F112" s="23" t="s">
        <v>67</v>
      </c>
      <c r="G112" s="23"/>
      <c r="H112" s="25">
        <v>0.1156</v>
      </c>
      <c r="I112" s="23" t="s">
        <v>68</v>
      </c>
      <c r="J112" s="23">
        <v>0.0015</v>
      </c>
      <c r="K112" s="25">
        <v>0.00495</v>
      </c>
    </row>
    <row r="113" spans="1:11" ht="15">
      <c r="A113" s="23" t="s">
        <v>94</v>
      </c>
      <c r="B113" s="16" t="s">
        <v>95</v>
      </c>
      <c r="C113" s="26">
        <v>42283.40277777778</v>
      </c>
      <c r="D113" s="27">
        <v>0.1</v>
      </c>
      <c r="E113" s="24" t="s">
        <v>82</v>
      </c>
      <c r="F113" s="23" t="s">
        <v>67</v>
      </c>
      <c r="G113" s="23"/>
      <c r="H113" s="25">
        <v>0.0817</v>
      </c>
      <c r="I113" s="23" t="s">
        <v>68</v>
      </c>
      <c r="J113" s="23">
        <v>0.0015</v>
      </c>
      <c r="K113" s="25">
        <v>0.00495</v>
      </c>
    </row>
    <row r="114" spans="1:11" ht="15">
      <c r="A114" s="23" t="s">
        <v>94</v>
      </c>
      <c r="B114" s="16" t="s">
        <v>95</v>
      </c>
      <c r="C114" s="26">
        <v>42297.506944444445</v>
      </c>
      <c r="D114" s="27">
        <v>0.1</v>
      </c>
      <c r="E114" s="24" t="s">
        <v>83</v>
      </c>
      <c r="F114" s="23" t="s">
        <v>67</v>
      </c>
      <c r="G114" s="23"/>
      <c r="H114" s="25">
        <v>0.0921</v>
      </c>
      <c r="I114" s="23" t="s">
        <v>68</v>
      </c>
      <c r="J114" s="23">
        <v>0.0015</v>
      </c>
      <c r="K114" s="25">
        <v>0.00495</v>
      </c>
    </row>
    <row r="115" spans="1:11" ht="15">
      <c r="A115" s="23" t="s">
        <v>94</v>
      </c>
      <c r="B115" s="16" t="s">
        <v>95</v>
      </c>
      <c r="C115" s="26">
        <v>42305.510416666664</v>
      </c>
      <c r="D115" s="27">
        <v>0.1</v>
      </c>
      <c r="E115" s="24" t="s">
        <v>83</v>
      </c>
      <c r="F115" s="23" t="s">
        <v>67</v>
      </c>
      <c r="G115" s="23"/>
      <c r="H115" s="25">
        <v>0.1434</v>
      </c>
      <c r="I115" s="23" t="s">
        <v>68</v>
      </c>
      <c r="J115" s="23">
        <v>0.0015</v>
      </c>
      <c r="K115" s="25">
        <v>0.00495</v>
      </c>
    </row>
  </sheetData>
  <sheetProtection/>
  <autoFilter ref="A1:K115"/>
  <conditionalFormatting sqref="C101:C106">
    <cfRule type="duplicateValues" priority="3" dxfId="7">
      <formula>AND(COUNTIF($C$101:$C$106,C101)&gt;1,NOT(ISBLANK(C101)))</formula>
    </cfRule>
  </conditionalFormatting>
  <conditionalFormatting sqref="C107:C112">
    <cfRule type="duplicateValues" priority="2" dxfId="7">
      <formula>AND(COUNTIF($C$107:$C$112,C107)&gt;1,NOT(ISBLANK(C107)))</formula>
    </cfRule>
  </conditionalFormatting>
  <conditionalFormatting sqref="C113:C115">
    <cfRule type="duplicateValues" priority="4" dxfId="7">
      <formula>AND(COUNTIF($C$113:$C$115,C113)&gt;1,NOT(ISBLANK(C113)))</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8"/>
  <sheetViews>
    <sheetView zoomScalePageLayoutView="0" workbookViewId="0" topLeftCell="A1">
      <selection activeCell="E24" sqref="E24"/>
    </sheetView>
  </sheetViews>
  <sheetFormatPr defaultColWidth="9.140625" defaultRowHeight="15"/>
  <cols>
    <col min="1" max="1" width="45.8515625" style="0" bestFit="1" customWidth="1"/>
    <col min="2" max="2" width="21.7109375" style="0" bestFit="1" customWidth="1"/>
    <col min="3" max="3" width="15.140625" style="0" customWidth="1"/>
  </cols>
  <sheetData>
    <row r="1" spans="1:3" ht="28.5">
      <c r="A1" s="11" t="s">
        <v>54</v>
      </c>
      <c r="B1" s="12" t="s">
        <v>55</v>
      </c>
      <c r="C1" s="13" t="s">
        <v>60</v>
      </c>
    </row>
    <row r="2" spans="1:3" ht="15">
      <c r="A2" s="16" t="s">
        <v>85</v>
      </c>
      <c r="B2" s="17">
        <v>41768.649305555555</v>
      </c>
      <c r="C2" s="22">
        <v>0.7208</v>
      </c>
    </row>
    <row r="3" spans="1:3" ht="15">
      <c r="A3" s="16" t="s">
        <v>85</v>
      </c>
      <c r="B3" s="17">
        <v>41806.666666666664</v>
      </c>
      <c r="C3" s="22">
        <v>0.302</v>
      </c>
    </row>
    <row r="4" spans="1:3" ht="15">
      <c r="A4" s="16" t="s">
        <v>85</v>
      </c>
      <c r="B4" s="32">
        <v>41835</v>
      </c>
      <c r="C4" s="22">
        <v>0.1139</v>
      </c>
    </row>
    <row r="5" spans="1:3" ht="15">
      <c r="A5" s="16" t="s">
        <v>85</v>
      </c>
      <c r="B5" s="17">
        <v>41863.48263888889</v>
      </c>
      <c r="C5" s="21">
        <v>0.0721</v>
      </c>
    </row>
    <row r="6" spans="1:3" ht="15">
      <c r="A6" s="16" t="s">
        <v>85</v>
      </c>
      <c r="B6" s="17">
        <v>41892.53472222222</v>
      </c>
      <c r="C6" s="21">
        <v>0.8592</v>
      </c>
    </row>
    <row r="7" spans="1:3" ht="15">
      <c r="A7" s="16" t="s">
        <v>85</v>
      </c>
      <c r="B7" s="17">
        <v>41926.583333333336</v>
      </c>
      <c r="C7" s="21">
        <v>0.1085</v>
      </c>
    </row>
    <row r="8" spans="1:3" ht="15">
      <c r="A8" s="16" t="s">
        <v>85</v>
      </c>
      <c r="B8" s="17">
        <v>42136.520833333336</v>
      </c>
      <c r="C8" s="25">
        <v>0.1401</v>
      </c>
    </row>
    <row r="9" spans="1:3" ht="15">
      <c r="A9" s="16" t="s">
        <v>85</v>
      </c>
      <c r="B9" s="17">
        <v>42171.40277777778</v>
      </c>
      <c r="C9" s="25">
        <v>0.1108</v>
      </c>
    </row>
    <row r="10" spans="1:3" ht="15">
      <c r="A10" s="16" t="s">
        <v>85</v>
      </c>
      <c r="B10" s="17">
        <v>42200.399305555555</v>
      </c>
      <c r="C10" s="25">
        <v>0.2291</v>
      </c>
    </row>
    <row r="11" spans="1:3" ht="15">
      <c r="A11" s="16" t="s">
        <v>85</v>
      </c>
      <c r="B11" s="17">
        <v>42234.44097222222</v>
      </c>
      <c r="C11" s="25">
        <v>0.1097</v>
      </c>
    </row>
    <row r="12" spans="1:3" ht="15">
      <c r="A12" s="16" t="s">
        <v>85</v>
      </c>
      <c r="B12" s="26">
        <v>42269.395833333336</v>
      </c>
      <c r="C12" s="25">
        <v>0.1023</v>
      </c>
    </row>
    <row r="13" spans="1:3" ht="15">
      <c r="A13" s="16" t="s">
        <v>85</v>
      </c>
      <c r="B13" s="26">
        <v>42297.53125</v>
      </c>
      <c r="C13" s="25">
        <v>0.0553</v>
      </c>
    </row>
    <row r="14" spans="1:3" ht="15">
      <c r="A14" s="16" t="s">
        <v>65</v>
      </c>
      <c r="B14" s="17">
        <v>41835.48263888889</v>
      </c>
      <c r="C14" s="21">
        <v>0.1284</v>
      </c>
    </row>
    <row r="15" spans="1:3" ht="15">
      <c r="A15" s="16" t="s">
        <v>65</v>
      </c>
      <c r="B15" s="17">
        <v>41870.48611111111</v>
      </c>
      <c r="C15" s="21">
        <v>0.0923</v>
      </c>
    </row>
    <row r="16" spans="1:3" ht="15">
      <c r="A16" s="16" t="s">
        <v>65</v>
      </c>
      <c r="B16" s="17">
        <v>41884.48263888889</v>
      </c>
      <c r="C16" s="21">
        <v>0.353</v>
      </c>
    </row>
    <row r="17" spans="1:3" ht="15">
      <c r="A17" s="16" t="s">
        <v>65</v>
      </c>
      <c r="B17" s="17">
        <v>42136.53472222222</v>
      </c>
      <c r="C17" s="25">
        <v>0.203</v>
      </c>
    </row>
    <row r="18" spans="1:3" ht="15">
      <c r="A18" s="16" t="s">
        <v>65</v>
      </c>
      <c r="B18" s="17">
        <v>42171.37152777778</v>
      </c>
      <c r="C18" s="25">
        <v>0.1099</v>
      </c>
    </row>
    <row r="19" spans="1:3" ht="15">
      <c r="A19" s="16" t="s">
        <v>65</v>
      </c>
      <c r="B19" s="17">
        <v>42200.375</v>
      </c>
      <c r="C19" s="25">
        <v>0.2748</v>
      </c>
    </row>
    <row r="20" spans="1:3" ht="15">
      <c r="A20" s="16" t="s">
        <v>65</v>
      </c>
      <c r="B20" s="17">
        <v>42234.40277777778</v>
      </c>
      <c r="C20" s="25">
        <v>0.1216</v>
      </c>
    </row>
    <row r="21" spans="1:3" ht="15">
      <c r="A21" s="16" t="s">
        <v>65</v>
      </c>
      <c r="B21" s="26">
        <v>42269.375</v>
      </c>
      <c r="C21" s="25">
        <v>0.1243</v>
      </c>
    </row>
    <row r="22" spans="1:3" ht="15">
      <c r="A22" s="16" t="s">
        <v>65</v>
      </c>
      <c r="B22" s="26">
        <v>42297.489583333336</v>
      </c>
      <c r="C22" s="25">
        <v>0.0694</v>
      </c>
    </row>
    <row r="23" spans="1:3" ht="15">
      <c r="A23" s="16" t="s">
        <v>95</v>
      </c>
      <c r="B23" s="17">
        <v>42142.44097222222</v>
      </c>
      <c r="C23" s="25">
        <v>0.5009</v>
      </c>
    </row>
    <row r="24" spans="1:3" ht="15">
      <c r="A24" s="16" t="s">
        <v>95</v>
      </c>
      <c r="B24" s="17">
        <v>42171.38888888889</v>
      </c>
      <c r="C24" s="25">
        <v>0.16</v>
      </c>
    </row>
    <row r="25" spans="1:3" ht="15">
      <c r="A25" s="16" t="s">
        <v>95</v>
      </c>
      <c r="B25" s="17">
        <v>42200.385416666664</v>
      </c>
      <c r="C25" s="25">
        <v>0.3109</v>
      </c>
    </row>
    <row r="26" spans="1:3" ht="15">
      <c r="A26" s="16" t="s">
        <v>95</v>
      </c>
      <c r="B26" s="17">
        <v>42234.427083333336</v>
      </c>
      <c r="C26" s="25">
        <v>0.2669</v>
      </c>
    </row>
    <row r="27" spans="1:3" ht="15">
      <c r="A27" s="16" t="s">
        <v>95</v>
      </c>
      <c r="B27" s="26">
        <v>42269.40972222222</v>
      </c>
      <c r="C27" s="25">
        <v>0.1156</v>
      </c>
    </row>
    <row r="28" spans="1:3" ht="15">
      <c r="A28" s="16" t="s">
        <v>95</v>
      </c>
      <c r="B28" s="26">
        <v>42297.506944444445</v>
      </c>
      <c r="C28" s="25">
        <v>0.0921</v>
      </c>
    </row>
  </sheetData>
  <sheetProtection/>
  <conditionalFormatting sqref="B25">
    <cfRule type="duplicateValues" priority="4" dxfId="7">
      <formula>AND(COUNTIF($B$25:$B$25,B25)&gt;1,NOT(ISBLANK(B25)))</formula>
    </cfRule>
  </conditionalFormatting>
  <conditionalFormatting sqref="B26">
    <cfRule type="duplicateValues" priority="3" dxfId="7">
      <formula>AND(COUNTIF($B$26:$B$26,B26)&gt;1,NOT(ISBLANK(B26)))</formula>
    </cfRule>
  </conditionalFormatting>
  <conditionalFormatting sqref="B27">
    <cfRule type="duplicateValues" priority="2" dxfId="7">
      <formula>AND(COUNTIF($B$27:$B$27,B27)&gt;1,NOT(ISBLANK(B27)))</formula>
    </cfRule>
  </conditionalFormatting>
  <conditionalFormatting sqref="B28">
    <cfRule type="duplicateValues" priority="1" dxfId="7">
      <formula>AND(COUNTIF($B$28:$B$28,B28)&gt;1,NOT(ISBLANK(B28)))</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35"/>
  <sheetViews>
    <sheetView tabSelected="1" zoomScalePageLayoutView="0" workbookViewId="0" topLeftCell="A1">
      <selection activeCell="J17" sqref="J17"/>
    </sheetView>
  </sheetViews>
  <sheetFormatPr defaultColWidth="9.140625" defaultRowHeight="15"/>
  <cols>
    <col min="1" max="1" width="23.8515625" style="36" bestFit="1" customWidth="1"/>
    <col min="2" max="2" width="20.57421875" style="36" customWidth="1"/>
    <col min="3" max="3" width="9.140625" style="36" customWidth="1"/>
    <col min="4" max="4" width="20.00390625" style="36" customWidth="1"/>
    <col min="5" max="5" width="9.140625" style="36" customWidth="1"/>
    <col min="6" max="6" width="23.7109375" style="36" customWidth="1"/>
    <col min="7" max="16384" width="9.140625" style="36" customWidth="1"/>
  </cols>
  <sheetData>
    <row r="1" spans="1:7" ht="15">
      <c r="A1" s="34" t="s">
        <v>5</v>
      </c>
      <c r="B1" s="35">
        <v>2889900</v>
      </c>
      <c r="D1" s="35">
        <v>2889900</v>
      </c>
      <c r="F1" s="35">
        <v>2890200</v>
      </c>
      <c r="G1" s="37"/>
    </row>
    <row r="2" spans="1:7" ht="15">
      <c r="A2" s="34" t="s">
        <v>6</v>
      </c>
      <c r="B2" s="35">
        <v>17624</v>
      </c>
      <c r="D2" s="35">
        <v>17624</v>
      </c>
      <c r="F2" s="35" t="s">
        <v>96</v>
      </c>
      <c r="G2" s="37"/>
    </row>
    <row r="3" spans="1:7" ht="45">
      <c r="A3" s="34" t="s">
        <v>7</v>
      </c>
      <c r="B3" s="33" t="s">
        <v>85</v>
      </c>
      <c r="C3" s="35">
        <v>43056</v>
      </c>
      <c r="D3" s="33" t="s">
        <v>65</v>
      </c>
      <c r="E3" s="35">
        <v>43095</v>
      </c>
      <c r="F3" s="33" t="s">
        <v>95</v>
      </c>
      <c r="G3" s="37">
        <v>10043551</v>
      </c>
    </row>
    <row r="4" spans="1:7" ht="15">
      <c r="A4" s="34" t="s">
        <v>8</v>
      </c>
      <c r="B4" s="35">
        <v>1</v>
      </c>
      <c r="D4" s="35">
        <v>1</v>
      </c>
      <c r="F4" s="38"/>
      <c r="G4" s="37"/>
    </row>
    <row r="5" spans="1:7" ht="15">
      <c r="A5" s="34" t="s">
        <v>9</v>
      </c>
      <c r="B5" s="39" t="s">
        <v>51</v>
      </c>
      <c r="D5" s="39" t="s">
        <v>51</v>
      </c>
      <c r="F5" s="38"/>
      <c r="G5" s="37"/>
    </row>
    <row r="6" spans="1:7" ht="15">
      <c r="A6" s="34" t="s">
        <v>21</v>
      </c>
      <c r="B6" s="40" t="s">
        <v>52</v>
      </c>
      <c r="C6" s="37"/>
      <c r="D6" s="41" t="s">
        <v>52</v>
      </c>
      <c r="F6" s="40" t="s">
        <v>52</v>
      </c>
      <c r="G6" s="37"/>
    </row>
    <row r="7" spans="1:7" ht="15">
      <c r="A7" s="34"/>
      <c r="B7" s="38"/>
      <c r="C7" s="37"/>
      <c r="F7" s="38"/>
      <c r="G7" s="37"/>
    </row>
    <row r="8" spans="2:7" ht="15">
      <c r="B8" s="38"/>
      <c r="C8" s="37"/>
      <c r="F8" s="42"/>
      <c r="G8" s="37"/>
    </row>
    <row r="9" spans="2:7" ht="15">
      <c r="B9" s="22">
        <v>0.7208</v>
      </c>
      <c r="C9" s="43">
        <f>LN(B9)</f>
        <v>-0.3273935726880089</v>
      </c>
      <c r="D9" s="21">
        <v>0.1284</v>
      </c>
      <c r="E9" s="43">
        <f>LN(D9)</f>
        <v>-2.052604887726276</v>
      </c>
      <c r="F9" s="25">
        <v>0.5009</v>
      </c>
      <c r="G9" s="43">
        <f aca="true" t="shared" si="0" ref="G9:G14">LN(F9)</f>
        <v>-0.6913487986185659</v>
      </c>
    </row>
    <row r="10" spans="2:7" ht="15">
      <c r="B10" s="22">
        <v>0.302</v>
      </c>
      <c r="C10" s="43">
        <f aca="true" t="shared" si="1" ref="C10:E20">LN(B10)</f>
        <v>-1.1973282616072674</v>
      </c>
      <c r="D10" s="21">
        <v>0.0923</v>
      </c>
      <c r="E10" s="43">
        <f t="shared" si="1"/>
        <v>-2.3827111374733305</v>
      </c>
      <c r="F10" s="25">
        <v>0.16</v>
      </c>
      <c r="G10" s="43">
        <f t="shared" si="0"/>
        <v>-1.8325814637483102</v>
      </c>
    </row>
    <row r="11" spans="2:7" ht="15">
      <c r="B11" s="22">
        <v>0.1139</v>
      </c>
      <c r="C11" s="43">
        <f t="shared" si="1"/>
        <v>-2.1724344085290004</v>
      </c>
      <c r="D11" s="21">
        <v>0.353</v>
      </c>
      <c r="E11" s="43">
        <f t="shared" si="1"/>
        <v>-1.0412872220488403</v>
      </c>
      <c r="F11" s="25">
        <v>0.3109</v>
      </c>
      <c r="G11" s="43">
        <f t="shared" si="0"/>
        <v>-1.168283961917429</v>
      </c>
    </row>
    <row r="12" spans="2:7" ht="15">
      <c r="B12" s="21">
        <v>0.0721</v>
      </c>
      <c r="C12" s="43">
        <f t="shared" si="1"/>
        <v>-2.629701234691234</v>
      </c>
      <c r="D12" s="25">
        <v>0.203</v>
      </c>
      <c r="E12" s="43">
        <f t="shared" si="1"/>
        <v>-1.5945492999403497</v>
      </c>
      <c r="F12" s="25">
        <v>0.2669</v>
      </c>
      <c r="G12" s="43">
        <f t="shared" si="0"/>
        <v>-1.3208812225716584</v>
      </c>
    </row>
    <row r="13" spans="2:7" ht="15">
      <c r="B13" s="21">
        <v>0.8592</v>
      </c>
      <c r="C13" s="43">
        <f t="shared" si="1"/>
        <v>-0.15175355522753686</v>
      </c>
      <c r="D13" s="25">
        <v>0.1099</v>
      </c>
      <c r="E13" s="43">
        <f t="shared" si="1"/>
        <v>-2.2081844175725616</v>
      </c>
      <c r="F13" s="25">
        <v>0.1156</v>
      </c>
      <c r="G13" s="43">
        <f t="shared" si="0"/>
        <v>-2.15761932274386</v>
      </c>
    </row>
    <row r="14" spans="2:7" ht="15">
      <c r="B14" s="21">
        <v>0.1085</v>
      </c>
      <c r="C14" s="43">
        <f t="shared" si="1"/>
        <v>-2.221005106001623</v>
      </c>
      <c r="D14" s="25">
        <v>0.2748</v>
      </c>
      <c r="E14" s="43">
        <f t="shared" si="1"/>
        <v>-1.2917117186339429</v>
      </c>
      <c r="F14" s="25">
        <v>0.0921</v>
      </c>
      <c r="G14" s="43">
        <f t="shared" si="0"/>
        <v>-2.384880335720876</v>
      </c>
    </row>
    <row r="15" spans="1:7" ht="15">
      <c r="A15" s="34"/>
      <c r="B15" s="25">
        <v>0.1401</v>
      </c>
      <c r="C15" s="43">
        <f t="shared" si="1"/>
        <v>-1.9653988256391757</v>
      </c>
      <c r="D15" s="25">
        <v>0.1216</v>
      </c>
      <c r="E15" s="43">
        <f t="shared" si="1"/>
        <v>-2.1070183094500705</v>
      </c>
      <c r="G15" s="43"/>
    </row>
    <row r="16" spans="2:7" ht="15">
      <c r="B16" s="25">
        <v>0.1108</v>
      </c>
      <c r="C16" s="43">
        <f t="shared" si="1"/>
        <v>-2.200028504668954</v>
      </c>
      <c r="D16" s="25">
        <v>0.1243</v>
      </c>
      <c r="E16" s="43">
        <f t="shared" si="1"/>
        <v>-2.0850572804654717</v>
      </c>
      <c r="G16" s="43"/>
    </row>
    <row r="17" spans="2:7" ht="15">
      <c r="B17" s="25">
        <v>0.2291</v>
      </c>
      <c r="C17" s="43">
        <f t="shared" si="1"/>
        <v>-1.4735966895226873</v>
      </c>
      <c r="D17" s="25">
        <v>0.0694</v>
      </c>
      <c r="E17" s="43">
        <f t="shared" si="1"/>
        <v>-2.667868411469378</v>
      </c>
      <c r="G17" s="43"/>
    </row>
    <row r="18" spans="2:7" ht="15">
      <c r="B18" s="25">
        <v>0.1097</v>
      </c>
      <c r="C18" s="43">
        <f t="shared" si="1"/>
        <v>-2.2100059117009523</v>
      </c>
      <c r="E18" s="43"/>
      <c r="G18" s="43"/>
    </row>
    <row r="19" spans="2:7" ht="15">
      <c r="B19" s="25">
        <v>0.1023</v>
      </c>
      <c r="C19" s="43">
        <f t="shared" si="1"/>
        <v>-2.279845606024556</v>
      </c>
      <c r="E19" s="43"/>
      <c r="G19" s="43"/>
    </row>
    <row r="20" spans="2:7" ht="15">
      <c r="B20" s="25">
        <v>0.0553</v>
      </c>
      <c r="C20" s="43">
        <f t="shared" si="1"/>
        <v>-2.8949823704538478</v>
      </c>
      <c r="E20" s="43"/>
      <c r="G20" s="43"/>
    </row>
    <row r="21" spans="2:7" ht="15">
      <c r="B21" s="38"/>
      <c r="C21" s="37"/>
      <c r="E21" s="37"/>
      <c r="G21" s="37"/>
    </row>
    <row r="22" spans="1:7" ht="15">
      <c r="A22" s="44" t="s">
        <v>10</v>
      </c>
      <c r="B22" s="45"/>
      <c r="C22" s="37">
        <f>COUNTA(B9:B20)</f>
        <v>12</v>
      </c>
      <c r="D22" s="45"/>
      <c r="E22" s="37">
        <f>COUNTA(D9:D20)</f>
        <v>9</v>
      </c>
      <c r="F22" s="45"/>
      <c r="G22" s="37">
        <f>COUNTA(F9:F20)</f>
        <v>6</v>
      </c>
    </row>
    <row r="23" spans="1:7" ht="15">
      <c r="A23" s="46" t="s">
        <v>11</v>
      </c>
      <c r="B23" s="45"/>
      <c r="C23" s="47">
        <f>AVERAGE(C9:C20)</f>
        <v>-1.8102895038962366</v>
      </c>
      <c r="D23" s="45"/>
      <c r="E23" s="47">
        <f>AVERAGE(E9:E20)</f>
        <v>-1.9367769649755802</v>
      </c>
      <c r="F23" s="45"/>
      <c r="G23" s="47">
        <f>AVERAGE(G9:G20)</f>
        <v>-1.5925991842201166</v>
      </c>
    </row>
    <row r="24" spans="1:7" ht="15">
      <c r="A24" s="46" t="s">
        <v>12</v>
      </c>
      <c r="B24" s="45"/>
      <c r="C24" s="47">
        <f>MEDIAN(C9:C20)</f>
        <v>-2.186231456598977</v>
      </c>
      <c r="D24" s="45"/>
      <c r="E24" s="47">
        <f>MEDIAN(E9:E20)</f>
        <v>-2.0850572804654717</v>
      </c>
      <c r="F24" s="45"/>
      <c r="G24" s="47">
        <f>MEDIAN(G9:G20)</f>
        <v>-1.5767313431599843</v>
      </c>
    </row>
    <row r="25" spans="1:7" ht="15">
      <c r="A25" s="46" t="s">
        <v>13</v>
      </c>
      <c r="B25" s="45"/>
      <c r="C25" s="48">
        <f>(STDEV(C9:C20))</f>
        <v>0.8603829664662731</v>
      </c>
      <c r="D25" s="45"/>
      <c r="E25" s="48">
        <f>(STDEV(E9:E20))</f>
        <v>0.5251821227110285</v>
      </c>
      <c r="F25" s="45"/>
      <c r="G25" s="48">
        <f>(STDEV(G9:G20))</f>
        <v>0.6435332144583403</v>
      </c>
    </row>
    <row r="26" spans="1:7" ht="15">
      <c r="A26" s="46" t="s">
        <v>16</v>
      </c>
      <c r="B26" s="45"/>
      <c r="C26" s="48">
        <f>C25/(SQRT(C22))</f>
        <v>0.24837116864773578</v>
      </c>
      <c r="D26" s="45"/>
      <c r="E26" s="48">
        <f>E25/(SQRT(E22))</f>
        <v>0.17506070757034284</v>
      </c>
      <c r="F26" s="45"/>
      <c r="G26" s="48">
        <f>G25/(SQRT(G22))</f>
        <v>0.262721334659332</v>
      </c>
    </row>
    <row r="27" spans="1:7" ht="15">
      <c r="A27" s="49" t="s">
        <v>18</v>
      </c>
      <c r="B27" s="45"/>
      <c r="C27" s="37">
        <f>C22-1</f>
        <v>11</v>
      </c>
      <c r="D27" s="45"/>
      <c r="E27" s="37">
        <f>E22-1</f>
        <v>8</v>
      </c>
      <c r="F27" s="45"/>
      <c r="G27" s="37">
        <f>G22-1</f>
        <v>5</v>
      </c>
    </row>
    <row r="28" spans="1:7" ht="15">
      <c r="A28" s="46" t="s">
        <v>17</v>
      </c>
      <c r="B28" s="45"/>
      <c r="C28" s="48">
        <f>LOOKUP(C27,'t values'!$A$6:$A$105,'t values'!$B$6:$B$105)</f>
        <v>1.363</v>
      </c>
      <c r="D28" s="45"/>
      <c r="E28" s="48">
        <f>LOOKUP(E27,'t values'!$A$6:$A$105,'t values'!$B$6:$B$105)</f>
        <v>1.397</v>
      </c>
      <c r="F28" s="45"/>
      <c r="G28" s="48">
        <f>LOOKUP(G27,'t values'!$A$6:$A$105,'t values'!$B$6:$B$105)</f>
        <v>1.476</v>
      </c>
    </row>
    <row r="29" spans="1:7" ht="15">
      <c r="A29" s="46" t="s">
        <v>14</v>
      </c>
      <c r="B29" s="50"/>
      <c r="C29" s="48">
        <f>C23-(C$28*C$26)</f>
        <v>-2.1488194067631006</v>
      </c>
      <c r="D29" s="50"/>
      <c r="E29" s="48">
        <f>E23-(E$28*E$26)</f>
        <v>-2.181336773451349</v>
      </c>
      <c r="F29" s="50"/>
      <c r="G29" s="48">
        <f>G23-(G$28*G$26)</f>
        <v>-1.9803758741772906</v>
      </c>
    </row>
    <row r="30" spans="1:7" ht="15.75" thickBot="1">
      <c r="A30" s="46" t="s">
        <v>15</v>
      </c>
      <c r="B30" s="50"/>
      <c r="C30" s="48">
        <f>C$23+(C$28*C$26)</f>
        <v>-1.4717596010293728</v>
      </c>
      <c r="D30" s="50"/>
      <c r="E30" s="48">
        <f>E$23+(E$28*E$26)</f>
        <v>-1.6922171564998112</v>
      </c>
      <c r="F30" s="50"/>
      <c r="G30" s="48">
        <f>G$23+(G$28*G$26)</f>
        <v>-1.2048224942629426</v>
      </c>
    </row>
    <row r="31" spans="1:7" ht="15">
      <c r="A31" s="51" t="s">
        <v>26</v>
      </c>
      <c r="B31" s="52"/>
      <c r="C31" s="53"/>
      <c r="D31" s="52"/>
      <c r="E31" s="53"/>
      <c r="F31" s="52"/>
      <c r="G31" s="53"/>
    </row>
    <row r="32" spans="1:7" ht="15">
      <c r="A32" s="54" t="s">
        <v>29</v>
      </c>
      <c r="B32" s="55"/>
      <c r="C32" s="56">
        <f>(EXP(C24))*1000</f>
        <v>112.3393074573633</v>
      </c>
      <c r="D32" s="55"/>
      <c r="E32" s="56">
        <f>(EXP(E24))*1000</f>
        <v>124.3</v>
      </c>
      <c r="F32" s="55"/>
      <c r="G32" s="56">
        <f>(EXP(G24))*1000</f>
        <v>206.64946164943186</v>
      </c>
    </row>
    <row r="33" spans="1:7" ht="15">
      <c r="A33" s="54" t="s">
        <v>27</v>
      </c>
      <c r="B33" s="55"/>
      <c r="C33" s="56">
        <f>(EXP(C29))*1000</f>
        <v>116.62175939215804</v>
      </c>
      <c r="D33" s="55"/>
      <c r="E33" s="56">
        <f>(EXP(E29))*1000</f>
        <v>112.890520678931</v>
      </c>
      <c r="F33" s="55"/>
      <c r="G33" s="56">
        <f>(EXP(G29))*1000</f>
        <v>138.01735040199492</v>
      </c>
    </row>
    <row r="34" spans="1:7" ht="15.75" thickBot="1">
      <c r="A34" s="57" t="s">
        <v>28</v>
      </c>
      <c r="B34" s="58"/>
      <c r="C34" s="59">
        <f>(EXP(C30))*1000</f>
        <v>229.52126380478583</v>
      </c>
      <c r="D34" s="58"/>
      <c r="E34" s="59">
        <f>(EXP(E30))*1000</f>
        <v>184.11086852499477</v>
      </c>
      <c r="F34" s="58"/>
      <c r="G34" s="59">
        <f>(EXP(G30))*1000</f>
        <v>299.7452012841802</v>
      </c>
    </row>
    <row r="35" spans="1:7" ht="15.75" thickBot="1">
      <c r="A35" s="57" t="s">
        <v>20</v>
      </c>
      <c r="B35" s="60"/>
      <c r="C35" s="61" t="s">
        <v>19</v>
      </c>
      <c r="D35" s="60"/>
      <c r="E35" s="61" t="s">
        <v>19</v>
      </c>
      <c r="F35" s="60"/>
      <c r="G35" s="61" t="s">
        <v>19</v>
      </c>
    </row>
    <row r="40" ht="15"/>
    <row r="52" ht="15"/>
    <row r="53" ht="15"/>
    <row r="54" ht="15"/>
    <row r="55" ht="15"/>
    <row r="56" ht="15"/>
    <row r="57" ht="15"/>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Beranek, Ashley</dc:creator>
  <cp:keywords/>
  <dc:description/>
  <cp:lastModifiedBy>Beranek, Ashley E</cp:lastModifiedBy>
  <cp:lastPrinted>2015-01-15T15:52:42Z</cp:lastPrinted>
  <dcterms:created xsi:type="dcterms:W3CDTF">2013-02-19T19:05:26Z</dcterms:created>
  <dcterms:modified xsi:type="dcterms:W3CDTF">2015-12-02T19:24:11Z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