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120" windowHeight="8835"/>
  </bookViews>
  <sheets>
    <sheet name="Enumeration" sheetId="1" r:id="rId1"/>
    <sheet name="Instructions" sheetId="2" r:id="rId2"/>
    <sheet name="Images" sheetId="3" r:id="rId3"/>
  </sheets>
  <calcPr calcId="145621"/>
</workbook>
</file>

<file path=xl/calcChain.xml><?xml version="1.0" encoding="utf-8"?>
<calcChain xmlns="http://schemas.openxmlformats.org/spreadsheetml/2006/main">
  <c r="C25" i="1" l="1"/>
  <c r="C14" i="1"/>
  <c r="B7" i="1"/>
  <c r="D7" i="1" s="1"/>
  <c r="D14" i="1" s="1"/>
  <c r="F16" i="1" l="1"/>
  <c r="E14" i="1"/>
  <c r="F14" i="1" s="1"/>
  <c r="F17" i="1"/>
</calcChain>
</file>

<file path=xl/sharedStrings.xml><?xml version="1.0" encoding="utf-8"?>
<sst xmlns="http://schemas.openxmlformats.org/spreadsheetml/2006/main" count="62" uniqueCount="59">
  <si>
    <t>Quantitative enumeration of Individuals</t>
  </si>
  <si>
    <t>Vs = Volume of sample</t>
  </si>
  <si>
    <t>Vf = volume of lake water filtered</t>
  </si>
  <si>
    <t>in liters (l)</t>
  </si>
  <si>
    <t>Number of organisms</t>
  </si>
  <si>
    <t>per liter n= (NVs)/(Vf)</t>
  </si>
  <si>
    <t>Volume filtered:</t>
  </si>
  <si>
    <t>V = (A) (D)</t>
  </si>
  <si>
    <t>Distance towed (m)</t>
  </si>
  <si>
    <t>(A)</t>
  </si>
  <si>
    <t>(D)</t>
  </si>
  <si>
    <t>Vf</t>
  </si>
  <si>
    <t>Area of mouth of sampler (m^2)</t>
  </si>
  <si>
    <t>Volume filtered (m^3)</t>
  </si>
  <si>
    <t>Standard deviation =</t>
  </si>
  <si>
    <t>+1SD =</t>
  </si>
  <si>
    <t>-1SD =</t>
  </si>
  <si>
    <t>Veliger Counts from</t>
  </si>
  <si>
    <t>1 ml aliquots</t>
  </si>
  <si>
    <t>Sedgwich-Rafter cell</t>
  </si>
  <si>
    <t>N = average count per 1 ml</t>
  </si>
  <si>
    <t>Veligers / m^3</t>
  </si>
  <si>
    <t xml:space="preserve">Data entry fields are in </t>
  </si>
  <si>
    <t>blue.</t>
  </si>
  <si>
    <t>The spreadsheet calculates the number of veligers per cubic meter +/- 1 standard deviation.</t>
  </si>
  <si>
    <t>Questions?  Please contact Steve Galarneau @ 920-892-8756 ext. 3051.</t>
  </si>
  <si>
    <t>Enumeration spreadsheet for veliger plankton net tows.</t>
  </si>
  <si>
    <t>Diameter of net (m)</t>
  </si>
  <si>
    <t>submitted (ml)</t>
  </si>
  <si>
    <t>Volume filtered from plankton tow:</t>
  </si>
  <si>
    <t>Vf = (A) (L) (1000)</t>
  </si>
  <si>
    <t>Where:</t>
  </si>
  <si>
    <t>r = radius of plankton net in meters</t>
  </si>
  <si>
    <t>L = length of tow in meters</t>
  </si>
  <si>
    <t xml:space="preserve">Vf = volume of lake water filtered in liters </t>
  </si>
  <si>
    <t>Example:</t>
  </si>
  <si>
    <t>r = 0.25m</t>
  </si>
  <si>
    <t>L = 4m</t>
  </si>
  <si>
    <t>Vf = 785 liters</t>
  </si>
  <si>
    <t>Quantitative enumeration of zebra mussel veligers when using Sedgwich-Rafter cells:</t>
  </si>
  <si>
    <t>n = (N(1000)Vs)/Vf</t>
  </si>
  <si>
    <t>Vs = volume of sample in liters</t>
  </si>
  <si>
    <t>N = average number of veligers per cell +- standard deviation of the mean</t>
  </si>
  <si>
    <t>Vf = volume of lake water filtered in liters</t>
  </si>
  <si>
    <t>n = number of veligers per liter</t>
  </si>
  <si>
    <t>If 5 1ml aliquots in Sedgwich-Rafter cell are examined resulting in 3, 5, 2, 4, 7 veligers per 1ml cell, then:</t>
  </si>
  <si>
    <t>Vs = 0.25 liter (250 ml sample bottle)</t>
  </si>
  <si>
    <t>N = 4.2 per ml</t>
  </si>
  <si>
    <t>n = (4.2(1000)0.25)/785</t>
  </si>
  <si>
    <t>n = 1.337 veligers per liter or 1337 veligers per m3</t>
  </si>
  <si>
    <t>Adapted from Wetzel and Likens (1979).</t>
  </si>
  <si>
    <t>__________________________________________________________________________________________________</t>
  </si>
  <si>
    <r>
      <t xml:space="preserve">A = area of plankton net mouth, A = </t>
    </r>
    <r>
      <rPr>
        <sz val="10"/>
        <rFont val="Symbol"/>
        <family val="1"/>
        <charset val="2"/>
      </rPr>
      <t>P</t>
    </r>
    <r>
      <rPr>
        <sz val="10"/>
        <rFont val="Arial"/>
        <family val="2"/>
      </rPr>
      <t xml:space="preserve">r2 </t>
    </r>
  </si>
  <si>
    <t>Rockville Flowage</t>
  </si>
  <si>
    <t>Manitowoc County</t>
  </si>
  <si>
    <t>WBIC 58400</t>
  </si>
  <si>
    <t>SWIMS station 10003538</t>
  </si>
  <si>
    <t>distance towed is approximate -- density is approximate</t>
  </si>
  <si>
    <t>Ceriodaphnia and Dreissena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</si>
</sst>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1" xfId="0" applyFill="1" applyBorder="1"/>
    <xf numFmtId="0" fontId="0" fillId="0" borderId="0" xfId="0" quotePrefix="1" applyAlignment="1">
      <alignment horizontal="right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quotePrefix="1" applyBorder="1"/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/>
    <xf numFmtId="0" fontId="0" fillId="0" borderId="0" xfId="0" applyBorder="1"/>
    <xf numFmtId="0" fontId="0" fillId="2" borderId="1" xfId="0" applyFill="1" applyBorder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4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581025</xdr:colOff>
      <xdr:row>0</xdr:row>
      <xdr:rowOff>117583</xdr:rowOff>
    </xdr:from>
    <xdr:to>
      <xdr:col>10</xdr:col>
      <xdr:colOff>408014</xdr:colOff>
      <xdr:row>16</xdr:row>
      <xdr:rowOff>53974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625" y="117583"/>
          <a:ext cx="2265389" cy="2984391"/>
        </a:xfrm>
        <a:prstGeom prst="rect">
          <a:avLst/>
        </a:prstGeom>
      </xdr:spPr>
    </xdr:pic>
    <xdr:clientData/>
  </xdr:twoCellAnchor>
  <xdr:twoCellAnchor editAs="oneCell">
    <xdr:from>
      <xdr:col>12</xdr:col>
      <xdr:colOff>197625</xdr:colOff>
      <xdr:row>31</xdr:row>
      <xdr:rowOff>47058</xdr:rowOff>
    </xdr:from>
    <xdr:to>
      <xdr:col>15</xdr:col>
      <xdr:colOff>340354</xdr:colOff>
      <xdr:row>48</xdr:row>
      <xdr:rowOff>83325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2825" y="5952558"/>
          <a:ext cx="1971529" cy="3246192"/>
        </a:xfrm>
        <a:prstGeom prst="rect">
          <a:avLst/>
        </a:prstGeom>
      </xdr:spPr>
    </xdr:pic>
    <xdr:clientData/>
  </xdr:twoCellAnchor>
  <xdr:twoCellAnchor editAs="oneCell">
    <xdr:from>
      <xdr:col>15</xdr:col>
      <xdr:colOff>414300</xdr:colOff>
      <xdr:row>33</xdr:row>
      <xdr:rowOff>101414</xdr:rowOff>
    </xdr:from>
    <xdr:to>
      <xdr:col>19</xdr:col>
      <xdr:colOff>235946</xdr:colOff>
      <xdr:row>50</xdr:row>
      <xdr:rowOff>68224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8300" y="6387914"/>
          <a:ext cx="2260046" cy="3176735"/>
        </a:xfrm>
        <a:prstGeom prst="rect">
          <a:avLst/>
        </a:prstGeom>
      </xdr:spPr>
    </xdr:pic>
    <xdr:clientData/>
  </xdr:twoCellAnchor>
  <xdr:twoCellAnchor editAs="oneCell">
    <xdr:from>
      <xdr:col>19</xdr:col>
      <xdr:colOff>345225</xdr:colOff>
      <xdr:row>34</xdr:row>
      <xdr:rowOff>17095</xdr:rowOff>
    </xdr:from>
    <xdr:to>
      <xdr:col>23</xdr:col>
      <xdr:colOff>460730</xdr:colOff>
      <xdr:row>51</xdr:row>
      <xdr:rowOff>138849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7625" y="6494095"/>
          <a:ext cx="2553905" cy="3331679"/>
        </a:xfrm>
        <a:prstGeom prst="rect">
          <a:avLst/>
        </a:prstGeom>
      </xdr:spPr>
    </xdr:pic>
    <xdr:clientData/>
  </xdr:twoCellAnchor>
  <xdr:twoCellAnchor editAs="oneCell">
    <xdr:from>
      <xdr:col>2</xdr:col>
      <xdr:colOff>104700</xdr:colOff>
      <xdr:row>0</xdr:row>
      <xdr:rowOff>99106</xdr:rowOff>
    </xdr:from>
    <xdr:to>
      <xdr:col>6</xdr:col>
      <xdr:colOff>503379</xdr:colOff>
      <xdr:row>18</xdr:row>
      <xdr:rowOff>85650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00" y="99106"/>
          <a:ext cx="2837079" cy="3415544"/>
        </a:xfrm>
        <a:prstGeom prst="rect">
          <a:avLst/>
        </a:prstGeom>
      </xdr:spPr>
    </xdr:pic>
    <xdr:clientData/>
  </xdr:twoCellAnchor>
  <xdr:twoCellAnchor editAs="oneCell">
    <xdr:from>
      <xdr:col>10</xdr:col>
      <xdr:colOff>499950</xdr:colOff>
      <xdr:row>0</xdr:row>
      <xdr:rowOff>135310</xdr:rowOff>
    </xdr:from>
    <xdr:to>
      <xdr:col>14</xdr:col>
      <xdr:colOff>460511</xdr:colOff>
      <xdr:row>15</xdr:row>
      <xdr:rowOff>84024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5950" y="135310"/>
          <a:ext cx="2398961" cy="2806214"/>
        </a:xfrm>
        <a:prstGeom prst="rect">
          <a:avLst/>
        </a:prstGeom>
      </xdr:spPr>
    </xdr:pic>
    <xdr:clientData/>
  </xdr:twoCellAnchor>
  <xdr:twoCellAnchor editAs="oneCell">
    <xdr:from>
      <xdr:col>20</xdr:col>
      <xdr:colOff>192750</xdr:colOff>
      <xdr:row>19</xdr:row>
      <xdr:rowOff>11459</xdr:rowOff>
    </xdr:from>
    <xdr:to>
      <xdr:col>23</xdr:col>
      <xdr:colOff>511795</xdr:colOff>
      <xdr:row>31</xdr:row>
      <xdr:rowOff>87974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4750" y="3630959"/>
          <a:ext cx="2147845" cy="2362515"/>
        </a:xfrm>
        <a:prstGeom prst="rect">
          <a:avLst/>
        </a:prstGeom>
      </xdr:spPr>
    </xdr:pic>
    <xdr:clientData/>
  </xdr:twoCellAnchor>
  <xdr:twoCellAnchor editAs="oneCell">
    <xdr:from>
      <xdr:col>16</xdr:col>
      <xdr:colOff>428475</xdr:colOff>
      <xdr:row>50</xdr:row>
      <xdr:rowOff>118542</xdr:rowOff>
    </xdr:from>
    <xdr:to>
      <xdr:col>20</xdr:col>
      <xdr:colOff>592066</xdr:colOff>
      <xdr:row>68</xdr:row>
      <xdr:rowOff>56999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82075" y="9643542"/>
          <a:ext cx="2601991" cy="3367457"/>
        </a:xfrm>
        <a:prstGeom prst="rect">
          <a:avLst/>
        </a:prstGeom>
      </xdr:spPr>
    </xdr:pic>
    <xdr:clientData/>
  </xdr:twoCellAnchor>
  <xdr:twoCellAnchor editAs="oneCell">
    <xdr:from>
      <xdr:col>19</xdr:col>
      <xdr:colOff>578475</xdr:colOff>
      <xdr:row>0</xdr:row>
      <xdr:rowOff>156086</xdr:rowOff>
    </xdr:from>
    <xdr:to>
      <xdr:col>24</xdr:col>
      <xdr:colOff>175209</xdr:colOff>
      <xdr:row>17</xdr:row>
      <xdr:rowOff>64124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60875" y="156086"/>
          <a:ext cx="2644734" cy="3146538"/>
        </a:xfrm>
        <a:prstGeom prst="rect">
          <a:avLst/>
        </a:prstGeom>
      </xdr:spPr>
    </xdr:pic>
    <xdr:clientData/>
  </xdr:twoCellAnchor>
  <xdr:twoCellAnchor editAs="oneCell">
    <xdr:from>
      <xdr:col>12</xdr:col>
      <xdr:colOff>204600</xdr:colOff>
      <xdr:row>48</xdr:row>
      <xdr:rowOff>157169</xdr:rowOff>
    </xdr:from>
    <xdr:to>
      <xdr:col>16</xdr:col>
      <xdr:colOff>346820</xdr:colOff>
      <xdr:row>65</xdr:row>
      <xdr:rowOff>33150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9800" y="9301169"/>
          <a:ext cx="2580620" cy="3114481"/>
        </a:xfrm>
        <a:prstGeom prst="rect">
          <a:avLst/>
        </a:prstGeom>
      </xdr:spPr>
    </xdr:pic>
    <xdr:clientData/>
  </xdr:twoCellAnchor>
  <xdr:twoCellAnchor editAs="oneCell">
    <xdr:from>
      <xdr:col>12</xdr:col>
      <xdr:colOff>259350</xdr:colOff>
      <xdr:row>15</xdr:row>
      <xdr:rowOff>115030</xdr:rowOff>
    </xdr:from>
    <xdr:to>
      <xdr:col>16</xdr:col>
      <xdr:colOff>342798</xdr:colOff>
      <xdr:row>30</xdr:row>
      <xdr:rowOff>154574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4550" y="2972530"/>
          <a:ext cx="2521848" cy="2897044"/>
        </a:xfrm>
        <a:prstGeom prst="rect">
          <a:avLst/>
        </a:prstGeom>
      </xdr:spPr>
    </xdr:pic>
    <xdr:clientData/>
  </xdr:twoCellAnchor>
  <xdr:twoCellAnchor editAs="oneCell">
    <xdr:from>
      <xdr:col>2</xdr:col>
      <xdr:colOff>92625</xdr:colOff>
      <xdr:row>35</xdr:row>
      <xdr:rowOff>151029</xdr:rowOff>
    </xdr:from>
    <xdr:to>
      <xdr:col>6</xdr:col>
      <xdr:colOff>79901</xdr:colOff>
      <xdr:row>50</xdr:row>
      <xdr:rowOff>29125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1825" y="6818529"/>
          <a:ext cx="2425676" cy="2697496"/>
        </a:xfrm>
        <a:prstGeom prst="rect">
          <a:avLst/>
        </a:prstGeom>
      </xdr:spPr>
    </xdr:pic>
    <xdr:clientData/>
  </xdr:twoCellAnchor>
  <xdr:twoCellAnchor editAs="oneCell">
    <xdr:from>
      <xdr:col>2</xdr:col>
      <xdr:colOff>90225</xdr:colOff>
      <xdr:row>18</xdr:row>
      <xdr:rowOff>134953</xdr:rowOff>
    </xdr:from>
    <xdr:to>
      <xdr:col>7</xdr:col>
      <xdr:colOff>66305</xdr:colOff>
      <xdr:row>35</xdr:row>
      <xdr:rowOff>112449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425" y="3563953"/>
          <a:ext cx="3024080" cy="3215996"/>
        </a:xfrm>
        <a:prstGeom prst="rect">
          <a:avLst/>
        </a:prstGeom>
      </xdr:spPr>
    </xdr:pic>
    <xdr:clientData/>
  </xdr:twoCellAnchor>
  <xdr:twoCellAnchor editAs="oneCell">
    <xdr:from>
      <xdr:col>16</xdr:col>
      <xdr:colOff>383100</xdr:colOff>
      <xdr:row>18</xdr:row>
      <xdr:rowOff>128032</xdr:rowOff>
    </xdr:from>
    <xdr:to>
      <xdr:col>20</xdr:col>
      <xdr:colOff>135288</xdr:colOff>
      <xdr:row>33</xdr:row>
      <xdr:rowOff>17975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6700" y="3557032"/>
          <a:ext cx="2190588" cy="2747443"/>
        </a:xfrm>
        <a:prstGeom prst="rect">
          <a:avLst/>
        </a:prstGeom>
      </xdr:spPr>
    </xdr:pic>
    <xdr:clientData/>
  </xdr:twoCellAnchor>
  <xdr:twoCellAnchor editAs="oneCell">
    <xdr:from>
      <xdr:col>14</xdr:col>
      <xdr:colOff>514050</xdr:colOff>
      <xdr:row>0</xdr:row>
      <xdr:rowOff>133106</xdr:rowOff>
    </xdr:from>
    <xdr:to>
      <xdr:col>19</xdr:col>
      <xdr:colOff>548902</xdr:colOff>
      <xdr:row>18</xdr:row>
      <xdr:rowOff>82249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450" y="133106"/>
          <a:ext cx="3082852" cy="3378143"/>
        </a:xfrm>
        <a:prstGeom prst="rect">
          <a:avLst/>
        </a:prstGeom>
      </xdr:spPr>
    </xdr:pic>
    <xdr:clientData/>
  </xdr:twoCellAnchor>
  <xdr:twoCellAnchor editAs="oneCell">
    <xdr:from>
      <xdr:col>6</xdr:col>
      <xdr:colOff>549750</xdr:colOff>
      <xdr:row>17</xdr:row>
      <xdr:rowOff>138540</xdr:rowOff>
    </xdr:from>
    <xdr:to>
      <xdr:col>12</xdr:col>
      <xdr:colOff>162003</xdr:colOff>
      <xdr:row>40</xdr:row>
      <xdr:rowOff>148405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7350" y="3377040"/>
          <a:ext cx="3269853" cy="4391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Normal="100" workbookViewId="0">
      <selection activeCell="H45" sqref="H45"/>
    </sheetView>
  </sheetViews>
  <sheetFormatPr defaultRowHeight="12.75" x14ac:dyDescent="0.2"/>
  <cols>
    <col min="1" max="1" width="20.28515625" customWidth="1"/>
    <col min="2" max="2" width="25.85546875" customWidth="1"/>
    <col min="3" max="3" width="23.7109375" customWidth="1"/>
    <col min="4" max="4" width="27.5703125" customWidth="1"/>
    <col min="5" max="5" width="22.140625" customWidth="1"/>
    <col min="6" max="6" width="14" customWidth="1"/>
  </cols>
  <sheetData>
    <row r="1" spans="1:6" x14ac:dyDescent="0.2">
      <c r="A1" s="17" t="s">
        <v>53</v>
      </c>
      <c r="B1" s="21" t="s">
        <v>54</v>
      </c>
      <c r="C1" s="21" t="s">
        <v>55</v>
      </c>
      <c r="D1" s="22">
        <v>42214</v>
      </c>
      <c r="F1" t="s">
        <v>56</v>
      </c>
    </row>
    <row r="4" spans="1:6" x14ac:dyDescent="0.2">
      <c r="A4" t="s">
        <v>6</v>
      </c>
      <c r="B4" t="s">
        <v>7</v>
      </c>
    </row>
    <row r="5" spans="1:6" x14ac:dyDescent="0.2">
      <c r="B5" s="1" t="s">
        <v>9</v>
      </c>
      <c r="C5" s="1" t="s">
        <v>10</v>
      </c>
      <c r="D5" s="1" t="s">
        <v>11</v>
      </c>
      <c r="E5" s="1"/>
    </row>
    <row r="6" spans="1:6" ht="13.5" thickBot="1" x14ac:dyDescent="0.25">
      <c r="A6" s="6" t="s">
        <v>27</v>
      </c>
      <c r="B6" s="6" t="s">
        <v>12</v>
      </c>
      <c r="C6" s="6" t="s">
        <v>8</v>
      </c>
      <c r="D6" s="7" t="s">
        <v>13</v>
      </c>
      <c r="E6" s="15"/>
    </row>
    <row r="7" spans="1:6" x14ac:dyDescent="0.2">
      <c r="A7" s="5">
        <v>0.25</v>
      </c>
      <c r="B7" s="11">
        <f>PI()*(A7/2)^2</f>
        <v>4.9087385212340517E-2</v>
      </c>
      <c r="C7" s="1">
        <v>15</v>
      </c>
      <c r="D7" s="10">
        <f>B7*C7</f>
        <v>0.73631077818510771</v>
      </c>
      <c r="E7" s="1"/>
    </row>
    <row r="10" spans="1:6" x14ac:dyDescent="0.2">
      <c r="A10" t="s">
        <v>0</v>
      </c>
    </row>
    <row r="12" spans="1:6" x14ac:dyDescent="0.2">
      <c r="A12" t="s">
        <v>1</v>
      </c>
      <c r="B12" t="s">
        <v>17</v>
      </c>
      <c r="C12" t="s">
        <v>20</v>
      </c>
      <c r="D12" t="s">
        <v>2</v>
      </c>
      <c r="E12" s="19" t="s">
        <v>4</v>
      </c>
    </row>
    <row r="13" spans="1:6" ht="13.5" thickBot="1" x14ac:dyDescent="0.25">
      <c r="A13" s="15" t="s">
        <v>28</v>
      </c>
      <c r="B13" s="7" t="s">
        <v>18</v>
      </c>
      <c r="C13" s="8" t="s">
        <v>19</v>
      </c>
      <c r="D13" s="7" t="s">
        <v>3</v>
      </c>
      <c r="E13" s="19" t="s">
        <v>5</v>
      </c>
      <c r="F13" s="14" t="s">
        <v>21</v>
      </c>
    </row>
    <row r="14" spans="1:6" x14ac:dyDescent="0.2">
      <c r="A14" s="16">
        <v>405</v>
      </c>
      <c r="B14" s="18">
        <v>1</v>
      </c>
      <c r="C14" s="1">
        <f>ROUND(AVERAGE(B14:B23),4)</f>
        <v>1.6</v>
      </c>
      <c r="D14" s="2">
        <f>ROUND((D7*1000),1)</f>
        <v>736.3</v>
      </c>
      <c r="E14" s="20">
        <f>ROUND((((C14*1000)*(A14/1000))/$D$14),4)</f>
        <v>0.88009999999999999</v>
      </c>
      <c r="F14" s="13">
        <f>ROUND((E14*1000),0)</f>
        <v>880</v>
      </c>
    </row>
    <row r="15" spans="1:6" x14ac:dyDescent="0.2">
      <c r="B15" s="18">
        <v>0</v>
      </c>
    </row>
    <row r="16" spans="1:6" x14ac:dyDescent="0.2">
      <c r="B16" s="18">
        <v>2</v>
      </c>
      <c r="E16" s="4" t="s">
        <v>15</v>
      </c>
      <c r="F16" s="1">
        <f>ROUND(((($C$14+$C$25)*$A$14)/($D$14))*1000,0)</f>
        <v>1344</v>
      </c>
    </row>
    <row r="17" spans="2:6" x14ac:dyDescent="0.2">
      <c r="B17" s="18">
        <v>2</v>
      </c>
      <c r="E17" s="4" t="s">
        <v>16</v>
      </c>
      <c r="F17" s="1">
        <f>ROUND(((($C$14-$C$25)*$A$14)/($D$14))*1000,0)</f>
        <v>416</v>
      </c>
    </row>
    <row r="18" spans="2:6" x14ac:dyDescent="0.2">
      <c r="B18" s="18">
        <v>3</v>
      </c>
    </row>
    <row r="19" spans="2:6" x14ac:dyDescent="0.2">
      <c r="B19" s="18">
        <v>2</v>
      </c>
    </row>
    <row r="20" spans="2:6" x14ac:dyDescent="0.2">
      <c r="B20" s="18">
        <v>2</v>
      </c>
    </row>
    <row r="21" spans="2:6" x14ac:dyDescent="0.2">
      <c r="B21" s="18">
        <v>1</v>
      </c>
    </row>
    <row r="22" spans="2:6" x14ac:dyDescent="0.2">
      <c r="B22" s="18">
        <v>2</v>
      </c>
    </row>
    <row r="23" spans="2:6" x14ac:dyDescent="0.2">
      <c r="B23" s="18">
        <v>1</v>
      </c>
      <c r="D23" t="s">
        <v>57</v>
      </c>
    </row>
    <row r="25" spans="2:6" x14ac:dyDescent="0.2">
      <c r="B25" s="9" t="s">
        <v>14</v>
      </c>
      <c r="C25" s="12">
        <f>STDEV(B14:B23)</f>
        <v>0.8432740427115677</v>
      </c>
    </row>
    <row r="30" spans="2:6" x14ac:dyDescent="0.2">
      <c r="B30" s="9"/>
      <c r="C30" s="12"/>
    </row>
    <row r="31" spans="2:6" x14ac:dyDescent="0.2">
      <c r="D31" s="21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RowHeight="12.75" x14ac:dyDescent="0.2"/>
  <cols>
    <col min="2" max="2" width="10.42578125" customWidth="1"/>
    <col min="3" max="3" width="5.140625" customWidth="1"/>
  </cols>
  <sheetData>
    <row r="1" spans="1:4" x14ac:dyDescent="0.2">
      <c r="A1" s="17" t="s">
        <v>26</v>
      </c>
    </row>
    <row r="4" spans="1:4" x14ac:dyDescent="0.2">
      <c r="A4" t="s">
        <v>22</v>
      </c>
      <c r="C4" s="3" t="s">
        <v>23</v>
      </c>
      <c r="D4" t="s">
        <v>24</v>
      </c>
    </row>
    <row r="6" spans="1:4" x14ac:dyDescent="0.2">
      <c r="A6" t="s">
        <v>25</v>
      </c>
    </row>
    <row r="8" spans="1:4" x14ac:dyDescent="0.2">
      <c r="A8" t="s">
        <v>51</v>
      </c>
    </row>
    <row r="9" spans="1:4" x14ac:dyDescent="0.2">
      <c r="A9" t="s">
        <v>29</v>
      </c>
    </row>
    <row r="11" spans="1:4" x14ac:dyDescent="0.2">
      <c r="A11" t="s">
        <v>30</v>
      </c>
    </row>
    <row r="12" spans="1:4" x14ac:dyDescent="0.2">
      <c r="A12" t="s">
        <v>31</v>
      </c>
    </row>
    <row r="13" spans="1:4" x14ac:dyDescent="0.2">
      <c r="A13" t="s">
        <v>32</v>
      </c>
    </row>
    <row r="14" spans="1:4" x14ac:dyDescent="0.2">
      <c r="A14" t="s">
        <v>52</v>
      </c>
    </row>
    <row r="15" spans="1:4" x14ac:dyDescent="0.2">
      <c r="A15" t="s">
        <v>33</v>
      </c>
    </row>
    <row r="16" spans="1:4" x14ac:dyDescent="0.2">
      <c r="A16" t="s">
        <v>34</v>
      </c>
    </row>
    <row r="18" spans="1:1" x14ac:dyDescent="0.2">
      <c r="A18" t="s">
        <v>35</v>
      </c>
    </row>
    <row r="19" spans="1:1" x14ac:dyDescent="0.2">
      <c r="A19" t="s">
        <v>36</v>
      </c>
    </row>
    <row r="20" spans="1:1" x14ac:dyDescent="0.2">
      <c r="A20" t="s">
        <v>37</v>
      </c>
    </row>
    <row r="21" spans="1:1" x14ac:dyDescent="0.2">
      <c r="A21" t="s">
        <v>38</v>
      </c>
    </row>
    <row r="23" spans="1:1" x14ac:dyDescent="0.2">
      <c r="A23" t="s">
        <v>39</v>
      </c>
    </row>
    <row r="25" spans="1:1" x14ac:dyDescent="0.2">
      <c r="A25" t="s">
        <v>40</v>
      </c>
    </row>
    <row r="26" spans="1:1" x14ac:dyDescent="0.2">
      <c r="A26" t="s">
        <v>31</v>
      </c>
    </row>
    <row r="27" spans="1:1" x14ac:dyDescent="0.2">
      <c r="A27" t="s">
        <v>41</v>
      </c>
    </row>
    <row r="28" spans="1:1" x14ac:dyDescent="0.2">
      <c r="A28" t="s">
        <v>42</v>
      </c>
    </row>
    <row r="29" spans="1:1" x14ac:dyDescent="0.2">
      <c r="A29" t="s">
        <v>43</v>
      </c>
    </row>
    <row r="30" spans="1:1" x14ac:dyDescent="0.2">
      <c r="A30" t="s">
        <v>44</v>
      </c>
    </row>
    <row r="32" spans="1:1" x14ac:dyDescent="0.2">
      <c r="A32" t="s">
        <v>35</v>
      </c>
    </row>
    <row r="33" spans="1:1" x14ac:dyDescent="0.2">
      <c r="A33" t="s">
        <v>45</v>
      </c>
    </row>
    <row r="34" spans="1:1" x14ac:dyDescent="0.2">
      <c r="A34" t="s">
        <v>46</v>
      </c>
    </row>
    <row r="35" spans="1:1" x14ac:dyDescent="0.2">
      <c r="A35" t="s">
        <v>47</v>
      </c>
    </row>
    <row r="36" spans="1:1" x14ac:dyDescent="0.2">
      <c r="A36" t="s">
        <v>38</v>
      </c>
    </row>
    <row r="37" spans="1:1" x14ac:dyDescent="0.2">
      <c r="A37" t="s">
        <v>48</v>
      </c>
    </row>
    <row r="38" spans="1:1" x14ac:dyDescent="0.2">
      <c r="A38" t="s">
        <v>49</v>
      </c>
    </row>
    <row r="40" spans="1:1" x14ac:dyDescent="0.2">
      <c r="A40" t="s">
        <v>50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42"/>
  <sheetViews>
    <sheetView workbookViewId="0">
      <selection activeCell="AA34" sqref="AA34"/>
    </sheetView>
  </sheetViews>
  <sheetFormatPr defaultRowHeight="12.75" x14ac:dyDescent="0.2"/>
  <sheetData>
    <row r="42" spans="9:9" x14ac:dyDescent="0.2">
      <c r="I42" t="s">
        <v>58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Enumeration</vt:lpstr>
      <vt:lpstr>Instructions</vt:lpstr>
      <vt:lpstr>Images</vt:lpstr>
    </vt:vector>
  </TitlesOfParts>
  <Company>Wisconsin 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Galarneau</dc:creator>
  <cp:lastModifiedBy>LaLiberte, Gina</cp:lastModifiedBy>
  <dcterms:created xsi:type="dcterms:W3CDTF">2002-11-26T20:40:43Z</dcterms:created>
  <dcterms:modified xsi:type="dcterms:W3CDTF">2015-12-04T18:23:52Z</dcterms:modified>
</cp:coreProperties>
</file>