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  <sheet name="Images" sheetId="3" r:id="rId3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<sst xmlns="http://schemas.openxmlformats.org/spreadsheetml/2006/main" count="62" uniqueCount="59">
  <si>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</si>
  <si>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</si>
  <si>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</si>
  <si>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</si>
  <si>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</si>
  <si>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</si>
  <si>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</si>
  <si>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</si>
  <si>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</si>
  <si>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</si>
  <si>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</si>
  <si>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</si>
  <si>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</si>
  <si>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</si>
  <si>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</si>
  <si>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</si>
  <si>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</si>
  <si>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</si>
  <si>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</si>
  <si>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</si>
  <si>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</si>
  <si>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</si>
  <si>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</si>
  <si>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</si>
  <si>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</si>
  <si>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</si>
  <si>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</si>
  <si>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</si>
  <si>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</si>
  <si>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</si>
  <si>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</si>
  <si>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</si>
  <si>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</si>
  <si>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</si>
  <si>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</si>
  <si>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</si>
  <si>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</si>
  <si>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</si>
  <si>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</si>
  <si>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</si>
  <si>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</si>
  <si>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</si>
  <si>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</si>
  <si>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</si>
  <si>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</si>
  <si>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</si>
  <si>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</si>
  <si>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</si>
  <si>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</si>
  <si>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</si>
  <si>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</si>
  <si>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</si>
  <si>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r2 </t>
    </r>
  </si>
  <si>
    <t>Rockville Flowage</t>
  </si>
  <si>
    <t>Manitowoc County</t>
  </si>
  <si>
    <t>WBIC 58400</t>
  </si>
  <si>
    <t>SWIMS station 10003538</t>
  </si>
  <si>
    <t>distance towed is approximate -- density is approximate</t>
  </si>
  <si>
    <t>Ceriodaphnia and Dreissena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</si>
</sst>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117583</xdr:rowOff>
    </xdr:from>
    <xdr:to>
      <xdr:col>10</xdr:col>
      <xdr:colOff>408014</xdr:colOff>
      <xdr:row>16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17583"/>
          <a:ext cx="2265389" cy="2984391"/>
        </a:xfrm>
        <a:prstGeom prst="rect">
          <a:avLst/>
        </a:prstGeom>
      </xdr:spPr>
    </xdr:pic>
    <xdr:clientData/>
  </xdr:twoCellAnchor>
  <xdr:twoCellAnchor editAs="oneCell">
    <xdr:from>
      <xdr:col>12</xdr:col>
      <xdr:colOff>197625</xdr:colOff>
      <xdr:row>31</xdr:row>
      <xdr:rowOff>47058</xdr:rowOff>
    </xdr:from>
    <xdr:to>
      <xdr:col>15</xdr:col>
      <xdr:colOff>340354</xdr:colOff>
      <xdr:row>48</xdr:row>
      <xdr:rowOff>83325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25" y="5952558"/>
          <a:ext cx="1971529" cy="3246192"/>
        </a:xfrm>
        <a:prstGeom prst="rect">
          <a:avLst/>
        </a:prstGeom>
      </xdr:spPr>
    </xdr:pic>
    <xdr:clientData/>
  </xdr:twoCellAnchor>
  <xdr:twoCellAnchor editAs="oneCell">
    <xdr:from>
      <xdr:col>15</xdr:col>
      <xdr:colOff>414300</xdr:colOff>
      <xdr:row>33</xdr:row>
      <xdr:rowOff>101414</xdr:rowOff>
    </xdr:from>
    <xdr:to>
      <xdr:col>19</xdr:col>
      <xdr:colOff>235946</xdr:colOff>
      <xdr:row>50</xdr:row>
      <xdr:rowOff>68224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8300" y="6387914"/>
          <a:ext cx="2260046" cy="3176735"/>
        </a:xfrm>
        <a:prstGeom prst="rect">
          <a:avLst/>
        </a:prstGeom>
      </xdr:spPr>
    </xdr:pic>
    <xdr:clientData/>
  </xdr:twoCellAnchor>
  <xdr:twoCellAnchor editAs="oneCell">
    <xdr:from>
      <xdr:col>19</xdr:col>
      <xdr:colOff>345225</xdr:colOff>
      <xdr:row>34</xdr:row>
      <xdr:rowOff>17095</xdr:rowOff>
    </xdr:from>
    <xdr:to>
      <xdr:col>23</xdr:col>
      <xdr:colOff>460730</xdr:colOff>
      <xdr:row>51</xdr:row>
      <xdr:rowOff>138849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625" y="6494095"/>
          <a:ext cx="2553905" cy="333167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104700</xdr:colOff>
      <xdr:row>0</xdr:row>
      <xdr:rowOff>99106</xdr:rowOff>
    </xdr:from>
    <xdr:to>
      <xdr:col>6</xdr:col>
      <xdr:colOff>503379</xdr:colOff>
      <xdr:row>18</xdr:row>
      <xdr:rowOff>85650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00" y="99106"/>
          <a:ext cx="2837079" cy="3415544"/>
        </a:xfrm>
        <a:prstGeom prst="rect">
          <a:avLst/>
        </a:prstGeom>
      </xdr:spPr>
    </xdr:pic>
    <xdr:clientData/>
  </xdr:twoCellAnchor>
  <xdr:twoCellAnchor editAs="oneCell">
    <xdr:from>
      <xdr:col>10</xdr:col>
      <xdr:colOff>499950</xdr:colOff>
      <xdr:row>0</xdr:row>
      <xdr:rowOff>135310</xdr:rowOff>
    </xdr:from>
    <xdr:to>
      <xdr:col>14</xdr:col>
      <xdr:colOff>460511</xdr:colOff>
      <xdr:row>15</xdr:row>
      <xdr:rowOff>84024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950" y="135310"/>
          <a:ext cx="2398961" cy="2806214"/>
        </a:xfrm>
        <a:prstGeom prst="rect">
          <a:avLst/>
        </a:prstGeom>
      </xdr:spPr>
    </xdr:pic>
    <xdr:clientData/>
  </xdr:twoCellAnchor>
  <xdr:twoCellAnchor editAs="oneCell">
    <xdr:from>
      <xdr:col>20</xdr:col>
      <xdr:colOff>192750</xdr:colOff>
      <xdr:row>19</xdr:row>
      <xdr:rowOff>11459</xdr:rowOff>
    </xdr:from>
    <xdr:to>
      <xdr:col>23</xdr:col>
      <xdr:colOff>511795</xdr:colOff>
      <xdr:row>31</xdr:row>
      <xdr:rowOff>87974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4750" y="3630959"/>
          <a:ext cx="2147845" cy="2362515"/>
        </a:xfrm>
        <a:prstGeom prst="rect">
          <a:avLst/>
        </a:prstGeom>
      </xdr:spPr>
    </xdr:pic>
    <xdr:clientData/>
  </xdr:twoCellAnchor>
  <xdr:twoCellAnchor editAs="oneCell">
    <xdr:from>
      <xdr:col>16</xdr:col>
      <xdr:colOff>428475</xdr:colOff>
      <xdr:row>50</xdr:row>
      <xdr:rowOff>118542</xdr:rowOff>
    </xdr:from>
    <xdr:to>
      <xdr:col>20</xdr:col>
      <xdr:colOff>592066</xdr:colOff>
      <xdr:row>68</xdr:row>
      <xdr:rowOff>56999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075" y="9643542"/>
          <a:ext cx="2601991" cy="3367457"/>
        </a:xfrm>
        <a:prstGeom prst="rect">
          <a:avLst/>
        </a:prstGeom>
      </xdr:spPr>
    </xdr:pic>
    <xdr:clientData/>
  </xdr:twoCellAnchor>
  <xdr:twoCellAnchor editAs="oneCell">
    <xdr:from>
      <xdr:col>19</xdr:col>
      <xdr:colOff>578475</xdr:colOff>
      <xdr:row>0</xdr:row>
      <xdr:rowOff>156086</xdr:rowOff>
    </xdr:from>
    <xdr:to>
      <xdr:col>24</xdr:col>
      <xdr:colOff>175209</xdr:colOff>
      <xdr:row>17</xdr:row>
      <xdr:rowOff>64124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875" y="156086"/>
          <a:ext cx="2644734" cy="3146538"/>
        </a:xfrm>
        <a:prstGeom prst="rect">
          <a:avLst/>
        </a:prstGeom>
      </xdr:spPr>
    </xdr:pic>
    <xdr:clientData/>
  </xdr:twoCellAnchor>
  <xdr:twoCellAnchor editAs="oneCell">
    <xdr:from>
      <xdr:col>12</xdr:col>
      <xdr:colOff>204600</xdr:colOff>
      <xdr:row>48</xdr:row>
      <xdr:rowOff>157169</xdr:rowOff>
    </xdr:from>
    <xdr:to>
      <xdr:col>16</xdr:col>
      <xdr:colOff>346820</xdr:colOff>
      <xdr:row>65</xdr:row>
      <xdr:rowOff>33150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9800" y="9301169"/>
          <a:ext cx="2580620" cy="3114481"/>
        </a:xfrm>
        <a:prstGeom prst="rect">
          <a:avLst/>
        </a:prstGeom>
      </xdr:spPr>
    </xdr:pic>
    <xdr:clientData/>
  </xdr:twoCellAnchor>
  <xdr:twoCellAnchor editAs="oneCell">
    <xdr:from>
      <xdr:col>12</xdr:col>
      <xdr:colOff>259350</xdr:colOff>
      <xdr:row>15</xdr:row>
      <xdr:rowOff>115030</xdr:rowOff>
    </xdr:from>
    <xdr:to>
      <xdr:col>16</xdr:col>
      <xdr:colOff>342798</xdr:colOff>
      <xdr:row>30</xdr:row>
      <xdr:rowOff>154574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550" y="2972530"/>
          <a:ext cx="2521848" cy="2897044"/>
        </a:xfrm>
        <a:prstGeom prst="rect">
          <a:avLst/>
        </a:prstGeom>
      </xdr:spPr>
    </xdr:pic>
    <xdr:clientData/>
  </xdr:twoCellAnchor>
  <xdr:twoCellAnchor editAs="oneCell">
    <xdr:from>
      <xdr:col>2</xdr:col>
      <xdr:colOff>92625</xdr:colOff>
      <xdr:row>35</xdr:row>
      <xdr:rowOff>151029</xdr:rowOff>
    </xdr:from>
    <xdr:to>
      <xdr:col>6</xdr:col>
      <xdr:colOff>79901</xdr:colOff>
      <xdr:row>50</xdr:row>
      <xdr:rowOff>29125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825" y="6818529"/>
          <a:ext cx="2425676" cy="2697496"/>
        </a:xfrm>
        <a:prstGeom prst="rect">
          <a:avLst/>
        </a:prstGeom>
      </xdr:spPr>
    </xdr:pic>
    <xdr:clientData/>
  </xdr:twoCellAnchor>
  <xdr:twoCellAnchor editAs="oneCell">
    <xdr:from>
      <xdr:col>2</xdr:col>
      <xdr:colOff>90225</xdr:colOff>
      <xdr:row>18</xdr:row>
      <xdr:rowOff>134953</xdr:rowOff>
    </xdr:from>
    <xdr:to>
      <xdr:col>7</xdr:col>
      <xdr:colOff>66305</xdr:colOff>
      <xdr:row>35</xdr:row>
      <xdr:rowOff>112449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425" y="3563953"/>
          <a:ext cx="3024080" cy="3215996"/>
        </a:xfrm>
        <a:prstGeom prst="rect">
          <a:avLst/>
        </a:prstGeom>
      </xdr:spPr>
    </xdr:pic>
    <xdr:clientData/>
  </xdr:twoCellAnchor>
  <xdr:twoCellAnchor editAs="oneCell">
    <xdr:from>
      <xdr:col>16</xdr:col>
      <xdr:colOff>383100</xdr:colOff>
      <xdr:row>18</xdr:row>
      <xdr:rowOff>128032</xdr:rowOff>
    </xdr:from>
    <xdr:to>
      <xdr:col>20</xdr:col>
      <xdr:colOff>135288</xdr:colOff>
      <xdr:row>33</xdr:row>
      <xdr:rowOff>17975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6700" y="3557032"/>
          <a:ext cx="2190588" cy="2747443"/>
        </a:xfrm>
        <a:prstGeom prst="rect">
          <a:avLst/>
        </a:prstGeom>
      </xdr:spPr>
    </xdr:pic>
    <xdr:clientData/>
  </xdr:twoCellAnchor>
  <xdr:twoCellAnchor editAs="oneCell">
    <xdr:from>
      <xdr:col>14</xdr:col>
      <xdr:colOff>514050</xdr:colOff>
      <xdr:row>0</xdr:row>
      <xdr:rowOff>133106</xdr:rowOff>
    </xdr:from>
    <xdr:to>
      <xdr:col>19</xdr:col>
      <xdr:colOff>548902</xdr:colOff>
      <xdr:row>18</xdr:row>
      <xdr:rowOff>82249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450" y="133106"/>
          <a:ext cx="3082852" cy="3378143"/>
        </a:xfrm>
        <a:prstGeom prst="rect">
          <a:avLst/>
        </a:prstGeom>
      </xdr:spPr>
    </xdr:pic>
    <xdr:clientData/>
  </xdr:twoCellAnchor>
  <xdr:twoCellAnchor editAs="oneCell">
    <xdr:from>
      <xdr:col>6</xdr:col>
      <xdr:colOff>549750</xdr:colOff>
      <xdr:row>17</xdr:row>
      <xdr:rowOff>138540</xdr:rowOff>
    </xdr:from>
    <xdr:to>
      <xdr:col>12</xdr:col>
      <xdr:colOff>162003</xdr:colOff>
      <xdr:row>40</xdr:row>
      <xdr:rowOff>148405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350" y="3377040"/>
          <a:ext cx="3269853" cy="439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H45" sqref="H45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6" x14ac:dyDescent="0.2">
      <c r="A1" s="17" t="s">
        <v>53</v>
      </c>
      <c r="B1" s="21" t="s">
        <v>54</v>
      </c>
      <c r="C1" s="21" t="s">
        <v>55</v>
      </c>
      <c r="D1" s="22">
        <v>42214</v>
      </c>
      <c r="F1" t="s">
        <v>56</v>
      </c>
    </row>
    <row r="4" spans="1:6" x14ac:dyDescent="0.2">
      <c r="A4" t="s">
        <v>6</v>
      </c>
      <c r="B4" t="s">
        <v>7</v>
      </c>
    </row>
    <row r="5" spans="1:6" x14ac:dyDescent="0.2">
      <c r="B5" s="1" t="s">
        <v>9</v>
      </c>
      <c r="C5" s="1" t="s">
        <v>10</v>
      </c>
      <c r="D5" s="1" t="s">
        <v>11</v>
      </c>
      <c r="E5" s="1"/>
    </row>
    <row r="6" spans="1:6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6" x14ac:dyDescent="0.2">
      <c r="A7" s="5">
        <v>0.25</v>
      </c>
      <c r="B7" s="11">
        <f>PI()*(A7/2)^2</f>
        <v>4.9087385212340517E-2</v>
      </c>
      <c r="C7" s="1">
        <v>15</v>
      </c>
      <c r="D7" s="10">
        <f>B7*C7</f>
        <v>0.73631077818510771</v>
      </c>
      <c r="E7" s="1"/>
    </row>
    <row r="10" spans="1:6" x14ac:dyDescent="0.2">
      <c r="A10" t="s">
        <v>0</v>
      </c>
    </row>
    <row r="12" spans="1:6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6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</row>
    <row r="14" spans="1:6" x14ac:dyDescent="0.2">
      <c r="A14" s="16">
        <v>405</v>
      </c>
      <c r="B14" s="18">
        <v>1</v>
      </c>
      <c r="C14" s="1">
        <f>ROUND(AVERAGE(B14:B23),4)</f>
        <v>1.6</v>
      </c>
      <c r="D14" s="2">
        <f>ROUND((D7*1000),1)</f>
        <v>736.3</v>
      </c>
      <c r="E14" s="20">
        <f>ROUND((((C14*1000)*(A14/1000))/$D$14),4)</f>
        <v>0.88009999999999999</v>
      </c>
      <c r="F14" s="13">
        <f>ROUND((E14*1000),0)</f>
        <v>880</v>
      </c>
    </row>
    <row r="15" spans="1:6" x14ac:dyDescent="0.2">
      <c r="B15" s="18">
        <v>0</v>
      </c>
    </row>
    <row r="16" spans="1:6" x14ac:dyDescent="0.2">
      <c r="B16" s="18">
        <v>2</v>
      </c>
      <c r="E16" s="4" t="s">
        <v>15</v>
      </c>
      <c r="F16" s="1">
        <f>ROUND(((($C$14+$C$25)*$A$14)/($D$14))*1000,0)</f>
        <v>1344</v>
      </c>
    </row>
    <row r="17" spans="2:6" x14ac:dyDescent="0.2">
      <c r="B17" s="18">
        <v>2</v>
      </c>
      <c r="E17" s="4" t="s">
        <v>16</v>
      </c>
      <c r="F17" s="1">
        <f>ROUND(((($C$14-$C$25)*$A$14)/($D$14))*1000,0)</f>
        <v>416</v>
      </c>
    </row>
    <row r="18" spans="2:6" x14ac:dyDescent="0.2">
      <c r="B18" s="18">
        <v>3</v>
      </c>
    </row>
    <row r="19" spans="2:6" x14ac:dyDescent="0.2">
      <c r="B19" s="18">
        <v>2</v>
      </c>
    </row>
    <row r="20" spans="2:6" x14ac:dyDescent="0.2">
      <c r="B20" s="18">
        <v>2</v>
      </c>
    </row>
    <row r="21" spans="2:6" x14ac:dyDescent="0.2">
      <c r="B21" s="18">
        <v>1</v>
      </c>
    </row>
    <row r="22" spans="2:6" x14ac:dyDescent="0.2">
      <c r="B22" s="18">
        <v>2</v>
      </c>
    </row>
    <row r="23" spans="2:6" x14ac:dyDescent="0.2">
      <c r="B23" s="18">
        <v>1</v>
      </c>
      <c r="D23" t="s">
        <v>57</v>
      </c>
    </row>
    <row r="25" spans="2:6" x14ac:dyDescent="0.2">
      <c r="B25" s="9" t="s">
        <v>14</v>
      </c>
      <c r="C25" s="12">
        <f>STDEV(B14:B23)</f>
        <v>0.8432740427115677</v>
      </c>
    </row>
    <row r="30" spans="2:6" x14ac:dyDescent="0.2">
      <c r="B30" s="9"/>
      <c r="C30" s="12"/>
    </row>
    <row r="31" spans="2:6" x14ac:dyDescent="0.2">
      <c r="D31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2"/>
  <sheetViews>
    <sheetView workbookViewId="0">
      <selection activeCell="AA34" sqref="AA34"/>
    </sheetView>
  </sheetViews>
  <sheetFormatPr defaultRowHeight="12.75" x14ac:dyDescent="0.2"/>
  <sheetData>
    <row r="42" spans="9:9" x14ac:dyDescent="0.2">
      <c r="I42" t="s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Enumeration</vt:lpstr>
      <vt:lpstr>Instructions</vt:lpstr>
      <vt:lpstr>Images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2015-12-04T18:23:52Z</dcterms:modified>
</cp:coreProperties>
</file>