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770" yWindow="3360" windowWidth="9765" windowHeight="8520" activeTab="3"/>
  </bookViews>
  <sheets>
    <sheet name="Notes" sheetId="4" r:id="rId1"/>
    <sheet name="Criteria" sheetId="5" r:id="rId2"/>
    <sheet name="t values" sheetId="1" r:id="rId3"/>
    <sheet name="TP REC&amp;FAL" sheetId="2" r:id="rId4"/>
  </sheets>
  <calcPr calcId="145621"/>
</workbook>
</file>

<file path=xl/calcChain.xml><?xml version="1.0" encoding="utf-8"?>
<calcChain xmlns="http://schemas.openxmlformats.org/spreadsheetml/2006/main">
  <c r="C39" i="2" l="1"/>
  <c r="C30" i="2" l="1"/>
  <c r="E30" i="2" l="1"/>
  <c r="C35" i="2"/>
  <c r="C36" i="2" s="1"/>
  <c r="C11" i="2"/>
  <c r="C12" i="2"/>
  <c r="C13" i="2"/>
  <c r="C14" i="2"/>
  <c r="C15" i="2"/>
  <c r="C10" i="2"/>
  <c r="C32" i="2" l="1"/>
  <c r="C33" i="2"/>
  <c r="C34" i="2" s="1"/>
  <c r="C31" i="2"/>
  <c r="C37" i="2" l="1"/>
  <c r="C41" i="2" s="1"/>
  <c r="C38" i="2"/>
  <c r="C42" i="2" s="1"/>
</calcChain>
</file>

<file path=xl/sharedStrings.xml><?xml version="1.0" encoding="utf-8"?>
<sst xmlns="http://schemas.openxmlformats.org/spreadsheetml/2006/main" count="61" uniqueCount="61">
  <si>
    <t>Probability less than the critical value (t1-α,ν)</t>
  </si>
  <si>
    <t>infinity</t>
  </si>
  <si>
    <t>Critical values of Student's t distribution with ν degrees of freedom</t>
  </si>
  <si>
    <t>http://www.itl.nist.gov/div898/handbook/eda/section3/eda3672.htm</t>
  </si>
  <si>
    <t>ν</t>
  </si>
  <si>
    <t>WBIC</t>
  </si>
  <si>
    <t>WATERS ID</t>
  </si>
  <si>
    <t>Segment</t>
  </si>
  <si>
    <t>Official Waterbody Name</t>
  </si>
  <si>
    <t>N</t>
  </si>
  <si>
    <t>Mean</t>
  </si>
  <si>
    <t>Median</t>
  </si>
  <si>
    <t>STDEV</t>
  </si>
  <si>
    <t>L90% (mean-(Ks))</t>
  </si>
  <si>
    <t>U90% (mean+(Ks))</t>
  </si>
  <si>
    <t>Stdev/sqrt(N)</t>
  </si>
  <si>
    <t>t</t>
  </si>
  <si>
    <t>Df</t>
  </si>
  <si>
    <t>Natural Community</t>
  </si>
  <si>
    <t>REC</t>
  </si>
  <si>
    <t>Clearly Exceeds</t>
  </si>
  <si>
    <t>FAL</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</si>
  <si>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</si>
  <si>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</si>
  <si>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</si>
  <si>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</si>
  <si>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</si>
  <si>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</si>
  <si>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</si>
  <si>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</si>
  <si>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</si>
  <si>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</si>
  <si>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40/100 (ug/L)</t>
  </si>
  <si>
    <t>Median (ug/L)</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</si>
  <si>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</si>
  <si>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</si>
  <si>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</si>
  <si>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</si>
  <si>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</si>
  <si>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</si>
  <si>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</si>
  <si>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</si>
  <si>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</si>
  <si>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</si>
  <si>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</si>
  <si>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</si>
  <si>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</si>
  <si>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</si>
  <si>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</si>
  <si>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</si>
  <si>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</si>
  <si>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</si>
  <si>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</si>
  <si>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</si>
  <si>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</si>
  <si>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Date</t>
  </si>
  <si>
    <t>SWIMS Station</t>
  </si>
  <si>
    <t>Crystal Lake</t>
  </si>
  <si>
    <t>Dane Co.</t>
  </si>
  <si>
    <t>Shallow Seepage Lake</t>
  </si>
  <si>
    <t>May Exceed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</si>
</sst>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6" formatCode="0.0000"/>
  </numFmts>
  <fonts count="5" x14ac:knownFonts="1">
    <font>
      <sz val="11"/>
      <color theme="1"/>
      <name val="Calibri"/>
      <family val="2"/>
      <scheme val="minor"/>
    </font>
    <font>
      <sz val="10"/>
      <color indexed="8"/>
      <name val="Arial"/>
      <family val="2"/>
    </font>
    <font>
      <u/>
      <sz val="11"/>
      <color theme="10"/>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indexed="22"/>
        <bgColor indexed="9"/>
      </patternFill>
    </fill>
    <fill>
      <patternFill patternType="solid">
        <fgColor theme="1" tint="0.499984740745262"/>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65">
    <xf numFmtId="0" fontId="0" fillId="0" borderId="0" xfId="0"/>
    <xf numFmtId="0" fontId="2" fillId="0" borderId="0" xfId="1"/>
    <xf numFmtId="0" fontId="0" fillId="0" borderId="0" xfId="0" applyAlignment="1">
      <alignment horizontal="right"/>
    </xf>
    <xf numFmtId="0" fontId="3" fillId="0" borderId="0" xfId="0" applyFont="1" applyAlignment="1">
      <alignment horizontal="right"/>
    </xf>
    <xf numFmtId="0" fontId="3" fillId="0" borderId="0" xfId="0" applyFont="1"/>
    <xf numFmtId="0" fontId="0" fillId="0" borderId="0" xfId="0" applyAlignment="1">
      <alignment wrapText="1"/>
    </xf>
    <xf numFmtId="0" fontId="3" fillId="0" borderId="1" xfId="0" applyFont="1" applyBorder="1" applyAlignment="1">
      <alignment horizontal="right"/>
    </xf>
    <xf numFmtId="0" fontId="3" fillId="0" borderId="2" xfId="0" applyFont="1" applyBorder="1" applyAlignment="1">
      <alignment horizontal="right"/>
    </xf>
    <xf numFmtId="0" fontId="3" fillId="0" borderId="2" xfId="0" applyFont="1" applyFill="1" applyBorder="1" applyAlignment="1">
      <alignment horizontal="right"/>
    </xf>
    <xf numFmtId="0" fontId="0" fillId="0" borderId="1" xfId="0" applyBorder="1" applyAlignment="1">
      <alignment horizontal="center"/>
    </xf>
    <xf numFmtId="0" fontId="0" fillId="0" borderId="3" xfId="0" applyBorder="1"/>
    <xf numFmtId="0" fontId="0" fillId="0" borderId="2" xfId="0" applyBorder="1" applyAlignment="1">
      <alignment horizontal="center"/>
    </xf>
    <xf numFmtId="0" fontId="0" fillId="0" borderId="4" xfId="0" applyBorder="1"/>
    <xf numFmtId="0" fontId="0" fillId="0" borderId="2" xfId="0" applyBorder="1"/>
    <xf numFmtId="0" fontId="0" fillId="3" borderId="2" xfId="0" applyFill="1" applyBorder="1"/>
    <xf numFmtId="0" fontId="0" fillId="0" borderId="2" xfId="0" applyBorder="1" applyAlignment="1">
      <alignment horizontal="left"/>
    </xf>
    <xf numFmtId="0" fontId="0" fillId="0" borderId="4" xfId="0" applyFont="1" applyBorder="1"/>
    <xf numFmtId="165" fontId="0" fillId="0" borderId="4" xfId="0" applyNumberFormat="1" applyFont="1" applyBorder="1"/>
    <xf numFmtId="2" fontId="0" fillId="0" borderId="4" xfId="0" applyNumberFormat="1" applyFont="1" applyBorder="1"/>
    <xf numFmtId="0" fontId="0" fillId="0" borderId="5" xfId="0" applyBorder="1"/>
    <xf numFmtId="0" fontId="0" fillId="0" borderId="0" xfId="0" applyBorder="1"/>
    <xf numFmtId="0" fontId="0" fillId="0" borderId="6" xfId="0" applyBorder="1"/>
    <xf numFmtId="165" fontId="3" fillId="0" borderId="7" xfId="0" applyNumberFormat="1" applyFont="1" applyBorder="1"/>
    <xf numFmtId="0" fontId="0" fillId="0" borderId="8" xfId="0" applyBorder="1"/>
    <xf numFmtId="0" fontId="3" fillId="0" borderId="2" xfId="0" applyFont="1" applyBorder="1" applyAlignment="1">
      <alignment horizontal="left"/>
    </xf>
    <xf numFmtId="0" fontId="0" fillId="0" borderId="0" xfId="0" applyFont="1" applyBorder="1"/>
    <xf numFmtId="165" fontId="0" fillId="0" borderId="0" xfId="0" applyNumberFormat="1" applyFont="1" applyBorder="1"/>
    <xf numFmtId="2" fontId="0" fillId="0" borderId="0" xfId="0" applyNumberFormat="1" applyFont="1" applyBorder="1"/>
    <xf numFmtId="0" fontId="0" fillId="0" borderId="9" xfId="0" applyBorder="1"/>
    <xf numFmtId="0" fontId="0" fillId="0" borderId="10" xfId="0" applyBorder="1"/>
    <xf numFmtId="0" fontId="0" fillId="0" borderId="11" xfId="0" applyBorder="1"/>
    <xf numFmtId="164" fontId="0" fillId="3" borderId="2" xfId="0" applyNumberFormat="1" applyFill="1" applyBorder="1"/>
    <xf numFmtId="0" fontId="0" fillId="3" borderId="0" xfId="0" applyFill="1" applyBorder="1"/>
    <xf numFmtId="165" fontId="3" fillId="3" borderId="0" xfId="0" applyNumberFormat="1" applyFont="1" applyFill="1" applyBorder="1"/>
    <xf numFmtId="165" fontId="0" fillId="3" borderId="0" xfId="0" applyNumberFormat="1" applyFill="1" applyBorder="1"/>
    <xf numFmtId="2" fontId="0" fillId="3" borderId="0" xfId="0" applyNumberFormat="1" applyFill="1" applyBorder="1"/>
    <xf numFmtId="2" fontId="3" fillId="3" borderId="0" xfId="0" applyNumberFormat="1" applyFont="1" applyFill="1" applyBorder="1"/>
    <xf numFmtId="0" fontId="0" fillId="0" borderId="0" xfId="0" applyBorder="1" applyAlignment="1">
      <alignment horizontal="center"/>
    </xf>
    <xf numFmtId="0" fontId="0" fillId="0" borderId="2" xfId="0" applyFill="1" applyBorder="1"/>
    <xf numFmtId="0" fontId="3" fillId="0" borderId="2" xfId="0" applyFont="1" applyBorder="1" applyAlignment="1">
      <alignment horizontal="center"/>
    </xf>
    <xf numFmtId="0" fontId="4" fillId="0" borderId="0" xfId="0" applyFont="1"/>
    <xf numFmtId="0" fontId="3" fillId="0" borderId="0" xfId="0" applyFont="1" applyBorder="1" applyAlignment="1">
      <alignment horizontal="center"/>
    </xf>
    <xf numFmtId="0" fontId="3" fillId="0" borderId="4" xfId="0" applyFont="1" applyBorder="1" applyAlignment="1">
      <alignment horizontal="center"/>
    </xf>
    <xf numFmtId="0" fontId="0" fillId="0" borderId="4" xfId="0" applyBorder="1" applyAlignment="1">
      <alignment horizontal="center"/>
    </xf>
    <xf numFmtId="2" fontId="3" fillId="0" borderId="12" xfId="0" applyNumberFormat="1" applyFont="1" applyBorder="1"/>
    <xf numFmtId="2" fontId="3" fillId="0" borderId="13" xfId="0" applyNumberFormat="1" applyFont="1" applyBorder="1"/>
    <xf numFmtId="2" fontId="3" fillId="0" borderId="7" xfId="0" applyNumberFormat="1" applyFont="1" applyBorder="1"/>
    <xf numFmtId="2" fontId="0" fillId="0" borderId="12" xfId="0" applyNumberFormat="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3" fillId="0" borderId="14" xfId="0" applyFont="1" applyFill="1" applyBorder="1" applyAlignment="1">
      <alignment horizontal="right"/>
    </xf>
    <xf numFmtId="0" fontId="3" fillId="0" borderId="15" xfId="0" applyFont="1" applyFill="1" applyBorder="1" applyAlignment="1">
      <alignment horizontal="right"/>
    </xf>
    <xf numFmtId="0" fontId="3" fillId="0" borderId="16" xfId="0" applyFont="1" applyFill="1" applyBorder="1" applyAlignment="1">
      <alignment horizontal="right"/>
    </xf>
    <xf numFmtId="49" fontId="1" fillId="0" borderId="0" xfId="0" applyNumberFormat="1" applyFont="1"/>
    <xf numFmtId="49" fontId="1" fillId="2" borderId="17" xfId="0" applyNumberFormat="1" applyFont="1" applyFill="1" applyBorder="1" applyAlignment="1">
      <alignment wrapText="1"/>
    </xf>
    <xf numFmtId="0" fontId="0" fillId="0" borderId="14" xfId="0" applyBorder="1"/>
    <xf numFmtId="0" fontId="0" fillId="0" borderId="15" xfId="0" applyBorder="1"/>
    <xf numFmtId="0" fontId="0" fillId="0" borderId="16" xfId="0" applyBorder="1"/>
    <xf numFmtId="14" fontId="0" fillId="0" borderId="0" xfId="0" applyNumberFormat="1"/>
    <xf numFmtId="14" fontId="0" fillId="0" borderId="0" xfId="0" applyNumberFormat="1" applyFont="1" applyAlignment="1">
      <alignment horizontal="right"/>
    </xf>
    <xf numFmtId="166" fontId="0" fillId="0" borderId="0" xfId="0" applyNumberFormat="1" applyAlignment="1">
      <alignment horizontal="center"/>
    </xf>
    <xf numFmtId="166" fontId="0" fillId="0" borderId="2" xfId="0" applyNumberFormat="1" applyBorder="1" applyAlignment="1">
      <alignment horizontal="center"/>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3943350</xdr:colOff>
      <xdr:row>8</xdr:row>
      <xdr:rowOff>29425</xdr:rowOff>
    </xdr:from>
    <xdr:to>
      <xdr:col>4</xdr:col>
      <xdr:colOff>571500</xdr:colOff>
      <xdr:row>8</xdr:row>
      <xdr:rowOff>173831</xdr:rowOff>
    </xdr:to>
    <xdr:sp macro="" textlink="">
      <xdr:nvSpPr>
        <xdr:cNvPr id="5" name="Rectangle 4"/>
        <xdr:cNvSpPr/>
      </xdr:nvSpPr>
      <xdr:spPr>
        <a:xfrm>
          <a:off x="3943350" y="2315425"/>
          <a:ext cx="3352800" cy="144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495300</xdr:colOff>
      <xdr:row>21</xdr:row>
      <xdr:rowOff>47625</xdr:rowOff>
    </xdr:to>
    <xdr:grpSp>
      <xdr:nvGrpSpPr>
        <xdr:cNvPr id="4141" name="Group 1"/>
        <xdr:cNvGrpSpPr>
          <a:grpSpLocks/>
        </xdr:cNvGrpSpPr>
      </xdr:nvGrpSpPr>
      <xdr:grpSpPr bwMode="auto">
        <a:xfrm>
          <a:off x="0" y="571500"/>
          <a:ext cx="9267825" cy="3476625"/>
          <a:chOff x="0" y="2095500"/>
          <a:chExt cx="8420100" cy="3476625"/>
        </a:xfrm>
      </xdr:grpSpPr>
      <xdr:pic>
        <xdr:nvPicPr>
          <xdr:cNvPr id="414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0"/>
            <a:ext cx="8420100" cy="34766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4" name="Rectangle 3"/>
          <xdr:cNvSpPr/>
        </xdr:nvSpPr>
        <xdr:spPr>
          <a:xfrm>
            <a:off x="6074933" y="35433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5" name="Rectangle 4"/>
          <xdr:cNvSpPr/>
        </xdr:nvSpPr>
        <xdr:spPr>
          <a:xfrm>
            <a:off x="6074933" y="46101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46</xdr:row>
      <xdr:rowOff>85725</xdr:rowOff>
    </xdr:from>
    <xdr:to>
      <xdr:col>4</xdr:col>
      <xdr:colOff>472233</xdr:colOff>
      <xdr:row>62</xdr:row>
      <xdr:rowOff>47625</xdr:rowOff>
    </xdr:to>
    <xdr:pic>
      <xdr:nvPicPr>
        <xdr:cNvPr id="118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77300"/>
          <a:ext cx="5053758"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66</xdr:row>
      <xdr:rowOff>180975</xdr:rowOff>
    </xdr:from>
    <xdr:to>
      <xdr:col>2</xdr:col>
      <xdr:colOff>123825</xdr:colOff>
      <xdr:row>76</xdr:row>
      <xdr:rowOff>19050</xdr:rowOff>
    </xdr:to>
    <xdr:grpSp>
      <xdr:nvGrpSpPr>
        <xdr:cNvPr id="1184" name="Group 9"/>
        <xdr:cNvGrpSpPr>
          <a:grpSpLocks/>
        </xdr:cNvGrpSpPr>
      </xdr:nvGrpSpPr>
      <xdr:grpSpPr bwMode="auto">
        <a:xfrm>
          <a:off x="276225" y="12782550"/>
          <a:ext cx="2419350" cy="1743075"/>
          <a:chOff x="1524000" y="577334"/>
          <a:chExt cx="2421199" cy="1740932"/>
        </a:xfrm>
      </xdr:grpSpPr>
      <xdr:grpSp>
        <xdr:nvGrpSpPr>
          <xdr:cNvPr id="1185" name="Group 10"/>
          <xdr:cNvGrpSpPr>
            <a:grpSpLocks/>
          </xdr:cNvGrpSpPr>
        </xdr:nvGrpSpPr>
        <xdr:grpSpPr bwMode="auto">
          <a:xfrm>
            <a:off x="1524000" y="758087"/>
            <a:ext cx="457549" cy="1388940"/>
            <a:chOff x="1524000" y="758087"/>
            <a:chExt cx="457549" cy="1388940"/>
          </a:xfrm>
        </xdr:grpSpPr>
        <xdr:cxnSp macro="">
          <xdr:nvCxnSpPr>
            <xdr:cNvPr id="15" name="Straight Connector 14"/>
            <xdr:cNvCxnSpPr/>
          </xdr:nvCxnSpPr>
          <xdr:spPr>
            <a:xfrm>
              <a:off x="1752775" y="758087"/>
              <a:ext cx="0" cy="1379427"/>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190" name="Group 15"/>
            <xdr:cNvGrpSpPr>
              <a:grpSpLocks/>
            </xdr:cNvGrpSpPr>
          </xdr:nvGrpSpPr>
          <xdr:grpSpPr bwMode="auto">
            <a:xfrm>
              <a:off x="1524000" y="1214725"/>
              <a:ext cx="457549" cy="456638"/>
              <a:chOff x="1524000" y="1214725"/>
              <a:chExt cx="457549" cy="456638"/>
            </a:xfrm>
          </xdr:grpSpPr>
          <xdr:sp macro="" textlink="">
            <xdr:nvSpPr>
              <xdr:cNvPr id="19" name="Oval 18"/>
              <xdr:cNvSpPr/>
            </xdr:nvSpPr>
            <xdr:spPr>
              <a:xfrm>
                <a:off x="1524000" y="1214725"/>
                <a:ext cx="457549" cy="45663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 name="TextBox 4"/>
              <xdr:cNvSpPr txBox="1"/>
            </xdr:nvSpPr>
            <xdr:spPr>
              <a:xfrm>
                <a:off x="1562129" y="1252778"/>
                <a:ext cx="381291" cy="4090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chemeClr val="bg1"/>
                    </a:solidFill>
                  </a:rPr>
                  <a:t>M</a:t>
                </a:r>
              </a:p>
            </xdr:txBody>
          </xdr:sp>
        </xdr:grpSp>
        <xdr:cxnSp macro="">
          <xdr:nvCxnSpPr>
            <xdr:cNvPr id="17" name="Straight Connector 16"/>
            <xdr:cNvCxnSpPr/>
          </xdr:nvCxnSpPr>
          <xdr:spPr>
            <a:xfrm>
              <a:off x="1562129" y="75808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1562129" y="214702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2" name="TextBox 12"/>
          <xdr:cNvSpPr txBox="1"/>
        </xdr:nvSpPr>
        <xdr:spPr>
          <a:xfrm>
            <a:off x="1981549" y="577334"/>
            <a:ext cx="1963650"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Upper 90% (U90%)</a:t>
            </a:r>
          </a:p>
        </xdr:txBody>
      </xdr:sp>
      <xdr:sp macro="" textlink="">
        <xdr:nvSpPr>
          <xdr:cNvPr id="13" name="TextBox 13"/>
          <xdr:cNvSpPr txBox="1"/>
        </xdr:nvSpPr>
        <xdr:spPr>
          <a:xfrm>
            <a:off x="1981549" y="1947248"/>
            <a:ext cx="1954117"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Lower 90% (L90%)</a:t>
            </a:r>
          </a:p>
        </xdr:txBody>
      </xdr:sp>
      <xdr:sp macro="" textlink="">
        <xdr:nvSpPr>
          <xdr:cNvPr id="14" name="TextBox 14"/>
          <xdr:cNvSpPr txBox="1"/>
        </xdr:nvSpPr>
        <xdr:spPr>
          <a:xfrm>
            <a:off x="2115001" y="1262291"/>
            <a:ext cx="1753939"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l.nist.gov/div898/handbook/eda/section3/eda3672.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34"/>
  <sheetViews>
    <sheetView workbookViewId="0">
      <selection activeCell="E8" sqref="E8"/>
    </sheetView>
  </sheetViews>
  <sheetFormatPr defaultRowHeight="15" x14ac:dyDescent="0.25"/>
  <cols>
    <col min="1" max="1" width="73.42578125" customWidth="1"/>
    <col min="4" max="4" width="9.140625" customWidth="1"/>
    <col min="5" max="5" width="28.42578125" bestFit="1" customWidth="1"/>
  </cols>
  <sheetData>
    <row r="1" spans="1:7" ht="62.25" customHeight="1" x14ac:dyDescent="0.25">
      <c r="A1" s="64" t="s">
        <v>54</v>
      </c>
      <c r="B1" s="64"/>
      <c r="C1" s="64"/>
      <c r="D1" s="64"/>
      <c r="E1" s="64"/>
      <c r="F1" s="64"/>
      <c r="G1" s="64"/>
    </row>
    <row r="2" spans="1:7" ht="15.75" thickBot="1" x14ac:dyDescent="0.3"/>
    <row r="3" spans="1:7" x14ac:dyDescent="0.25">
      <c r="E3" s="57" t="s">
        <v>25</v>
      </c>
    </row>
    <row r="4" spans="1:7" x14ac:dyDescent="0.25">
      <c r="A4" s="40" t="s">
        <v>34</v>
      </c>
      <c r="E4" s="58" t="s">
        <v>26</v>
      </c>
    </row>
    <row r="5" spans="1:7" x14ac:dyDescent="0.25">
      <c r="A5" t="s">
        <v>36</v>
      </c>
      <c r="E5" s="58" t="s">
        <v>27</v>
      </c>
    </row>
    <row r="6" spans="1:7" ht="15.75" thickBot="1" x14ac:dyDescent="0.3">
      <c r="E6" s="59" t="s">
        <v>28</v>
      </c>
    </row>
    <row r="7" spans="1:7" x14ac:dyDescent="0.25">
      <c r="A7" s="4" t="s">
        <v>35</v>
      </c>
    </row>
    <row r="8" spans="1:7" x14ac:dyDescent="0.25">
      <c r="A8" t="s">
        <v>47</v>
      </c>
    </row>
    <row r="9" spans="1:7" x14ac:dyDescent="0.25">
      <c r="A9" s="5" t="s">
        <v>51</v>
      </c>
    </row>
    <row r="10" spans="1:7" x14ac:dyDescent="0.25">
      <c r="A10" t="s">
        <v>50</v>
      </c>
    </row>
    <row r="11" spans="1:7" x14ac:dyDescent="0.25">
      <c r="A11" t="s">
        <v>49</v>
      </c>
    </row>
    <row r="12" spans="1:7" x14ac:dyDescent="0.25">
      <c r="A12" t="s">
        <v>48</v>
      </c>
    </row>
    <row r="14" spans="1:7" x14ac:dyDescent="0.25">
      <c r="A14" s="4" t="s">
        <v>38</v>
      </c>
    </row>
    <row r="15" spans="1:7" x14ac:dyDescent="0.25">
      <c r="A15" t="s">
        <v>37</v>
      </c>
    </row>
    <row r="16" spans="1:7" x14ac:dyDescent="0.25">
      <c r="A16" t="s">
        <v>52</v>
      </c>
    </row>
    <row r="17" spans="1:1" x14ac:dyDescent="0.25">
      <c r="A17" t="s">
        <v>53</v>
      </c>
    </row>
    <row r="34" spans="1:1" x14ac:dyDescent="0.25">
      <c r="A34" s="5"/>
    </row>
  </sheetData>
  <mergeCells count="1">
    <mergeCell ref="A1:G1"/>
  </mergeCells>
  <printOptions headings="1" gridLines="1"/>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election activeCell="X7" sqref="X7"/>
    </sheetView>
  </sheetViews>
  <sheetFormatPr defaultRowHeight="15" x14ac:dyDescent="0.25"/>
  <cols>
    <col min="1" max="1" width="21.85546875" customWidth="1"/>
  </cols>
  <sheetData>
    <row r="1" spans="1:1" x14ac:dyDescent="0.25">
      <c r="A1" s="40" t="s">
        <v>41</v>
      </c>
    </row>
    <row r="2" spans="1:1" x14ac:dyDescent="0.25">
      <c r="A2" t="s">
        <v>40</v>
      </c>
    </row>
    <row r="3" spans="1:1" x14ac:dyDescent="0.25">
      <c r="A3" t="s">
        <v>39</v>
      </c>
    </row>
    <row r="23" spans="1:1" x14ac:dyDescent="0.25">
      <c r="A23" s="4" t="s">
        <v>42</v>
      </c>
    </row>
    <row r="24" spans="1:1" x14ac:dyDescent="0.25">
      <c r="A24" t="s">
        <v>43</v>
      </c>
    </row>
    <row r="25" spans="1:1" x14ac:dyDescent="0.25">
      <c r="A25" t="s">
        <v>44</v>
      </c>
    </row>
    <row r="26" spans="1:1" x14ac:dyDescent="0.25">
      <c r="A26" t="s">
        <v>45</v>
      </c>
    </row>
    <row r="28" spans="1:1" ht="51.75" x14ac:dyDescent="0.25">
      <c r="A28" s="56" t="s">
        <v>46</v>
      </c>
    </row>
    <row r="29" spans="1:1" x14ac:dyDescent="0.25">
      <c r="A29" s="55">
        <v>15000</v>
      </c>
    </row>
    <row r="30" spans="1:1" x14ac:dyDescent="0.25">
      <c r="A30" s="55">
        <v>15100</v>
      </c>
    </row>
    <row r="31" spans="1:1" x14ac:dyDescent="0.25">
      <c r="A31" s="55">
        <v>16000</v>
      </c>
    </row>
    <row r="32" spans="1:1" x14ac:dyDescent="0.25">
      <c r="A32" s="55">
        <v>50700</v>
      </c>
    </row>
    <row r="33" spans="1:1" x14ac:dyDescent="0.25">
      <c r="A33" s="55">
        <v>71000</v>
      </c>
    </row>
    <row r="34" spans="1:1" x14ac:dyDescent="0.25">
      <c r="A34" s="55">
        <v>117900</v>
      </c>
    </row>
    <row r="35" spans="1:1" x14ac:dyDescent="0.25">
      <c r="A35" s="55">
        <v>241300</v>
      </c>
    </row>
    <row r="36" spans="1:1" x14ac:dyDescent="0.25">
      <c r="A36" s="55">
        <v>272400</v>
      </c>
    </row>
    <row r="37" spans="1:1" x14ac:dyDescent="0.25">
      <c r="A37" s="55">
        <v>291900</v>
      </c>
    </row>
    <row r="38" spans="1:1" x14ac:dyDescent="0.25">
      <c r="A38" s="55">
        <v>440200</v>
      </c>
    </row>
    <row r="39" spans="1:1" x14ac:dyDescent="0.25">
      <c r="A39" s="55">
        <v>515500</v>
      </c>
    </row>
    <row r="40" spans="1:1" x14ac:dyDescent="0.25">
      <c r="A40" s="55">
        <v>609000</v>
      </c>
    </row>
    <row r="41" spans="1:1" x14ac:dyDescent="0.25">
      <c r="A41" s="55">
        <v>650300</v>
      </c>
    </row>
    <row r="42" spans="1:1" x14ac:dyDescent="0.25">
      <c r="A42" s="55">
        <v>703900</v>
      </c>
    </row>
    <row r="43" spans="1:1" x14ac:dyDescent="0.25">
      <c r="A43" s="55">
        <v>721000</v>
      </c>
    </row>
    <row r="44" spans="1:1" x14ac:dyDescent="0.25">
      <c r="A44" s="55">
        <v>742500</v>
      </c>
    </row>
    <row r="45" spans="1:1" x14ac:dyDescent="0.25">
      <c r="A45" s="55">
        <v>788800</v>
      </c>
    </row>
    <row r="46" spans="1:1" x14ac:dyDescent="0.25">
      <c r="A46" s="55">
        <v>798300</v>
      </c>
    </row>
    <row r="47" spans="1:1" x14ac:dyDescent="0.25">
      <c r="A47" s="55">
        <v>813500</v>
      </c>
    </row>
    <row r="48" spans="1:1" x14ac:dyDescent="0.25">
      <c r="A48" s="55">
        <v>829700</v>
      </c>
    </row>
    <row r="49" spans="1:1" x14ac:dyDescent="0.25">
      <c r="A49" s="55">
        <v>873000</v>
      </c>
    </row>
    <row r="50" spans="1:1" x14ac:dyDescent="0.25">
      <c r="A50" s="55">
        <v>889100</v>
      </c>
    </row>
    <row r="51" spans="1:1" x14ac:dyDescent="0.25">
      <c r="A51" s="55">
        <v>897800</v>
      </c>
    </row>
    <row r="52" spans="1:1" x14ac:dyDescent="0.25">
      <c r="A52" s="55">
        <v>956000</v>
      </c>
    </row>
    <row r="53" spans="1:1" x14ac:dyDescent="0.25">
      <c r="A53" s="55">
        <v>1179900</v>
      </c>
    </row>
    <row r="54" spans="1:1" x14ac:dyDescent="0.25">
      <c r="A54" s="55">
        <v>1182400</v>
      </c>
    </row>
    <row r="55" spans="1:1" x14ac:dyDescent="0.25">
      <c r="A55" s="55">
        <v>1271100</v>
      </c>
    </row>
    <row r="56" spans="1:1" x14ac:dyDescent="0.25">
      <c r="A56" s="55">
        <v>1301700</v>
      </c>
    </row>
    <row r="57" spans="1:1" x14ac:dyDescent="0.25">
      <c r="A57" s="55">
        <v>1515800</v>
      </c>
    </row>
    <row r="58" spans="1:1" x14ac:dyDescent="0.25">
      <c r="A58" s="55">
        <v>1567800</v>
      </c>
    </row>
    <row r="59" spans="1:1" x14ac:dyDescent="0.25">
      <c r="A59" s="55">
        <v>1650200</v>
      </c>
    </row>
    <row r="60" spans="1:1" x14ac:dyDescent="0.25">
      <c r="A60" s="55">
        <v>1676700</v>
      </c>
    </row>
    <row r="61" spans="1:1" x14ac:dyDescent="0.25">
      <c r="A61" s="55">
        <v>1769900</v>
      </c>
    </row>
    <row r="62" spans="1:1" x14ac:dyDescent="0.25">
      <c r="A62" s="55">
        <v>1813900</v>
      </c>
    </row>
    <row r="63" spans="1:1" x14ac:dyDescent="0.25">
      <c r="A63" s="55">
        <v>2050000</v>
      </c>
    </row>
    <row r="64" spans="1:1" x14ac:dyDescent="0.25">
      <c r="A64" s="55">
        <v>2063500</v>
      </c>
    </row>
    <row r="65" spans="1:1" x14ac:dyDescent="0.25">
      <c r="A65" s="55">
        <v>2125600</v>
      </c>
    </row>
    <row r="66" spans="1:1" x14ac:dyDescent="0.25">
      <c r="A66" s="55">
        <v>2187000</v>
      </c>
    </row>
    <row r="67" spans="1:1" x14ac:dyDescent="0.25">
      <c r="A67" s="55">
        <v>2225000</v>
      </c>
    </row>
    <row r="68" spans="1:1" x14ac:dyDescent="0.25">
      <c r="A68" s="55">
        <v>2231200</v>
      </c>
    </row>
    <row r="69" spans="1:1" x14ac:dyDescent="0.25">
      <c r="A69" s="55">
        <v>2601400</v>
      </c>
    </row>
    <row r="70" spans="1:1" x14ac:dyDescent="0.25">
      <c r="A70" s="55">
        <v>2614000</v>
      </c>
    </row>
    <row r="71" spans="1:1" x14ac:dyDescent="0.25">
      <c r="A71" s="55">
        <v>2689500</v>
      </c>
    </row>
    <row r="72" spans="1:1" x14ac:dyDescent="0.25">
      <c r="A72" s="55">
        <v>2843800</v>
      </c>
    </row>
    <row r="73" spans="1:1" x14ac:dyDescent="0.25">
      <c r="A73" s="55">
        <v>2891900</v>
      </c>
    </row>
    <row r="74" spans="1:1" x14ac:dyDescent="0.25">
      <c r="A74" s="55">
        <v>2892500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selection activeCell="H35" sqref="H35"/>
    </sheetView>
  </sheetViews>
  <sheetFormatPr defaultRowHeight="15" x14ac:dyDescent="0.25"/>
  <cols>
    <col min="2" max="2" width="9.140625" style="4"/>
  </cols>
  <sheetData>
    <row r="1" spans="1:7" x14ac:dyDescent="0.25">
      <c r="A1" t="s">
        <v>2</v>
      </c>
    </row>
    <row r="2" spans="1:7" x14ac:dyDescent="0.25">
      <c r="A2" t="s">
        <v>0</v>
      </c>
    </row>
    <row r="4" spans="1:7" x14ac:dyDescent="0.25">
      <c r="A4" s="2" t="s">
        <v>4</v>
      </c>
      <c r="B4" s="4">
        <v>0.9</v>
      </c>
      <c r="C4">
        <v>0.95</v>
      </c>
      <c r="D4">
        <v>0.97499999999999998</v>
      </c>
      <c r="E4">
        <v>0.99</v>
      </c>
      <c r="F4">
        <v>0.995</v>
      </c>
      <c r="G4">
        <v>0.999</v>
      </c>
    </row>
    <row r="6" spans="1:7" x14ac:dyDescent="0.25">
      <c r="A6">
        <v>1</v>
      </c>
      <c r="B6" s="4">
        <v>3.0779999999999998</v>
      </c>
      <c r="C6">
        <v>6.3140000000000001</v>
      </c>
      <c r="D6">
        <v>12.706</v>
      </c>
      <c r="E6">
        <v>31.821000000000002</v>
      </c>
      <c r="F6">
        <v>63.656999999999996</v>
      </c>
      <c r="G6">
        <v>318.31299999999999</v>
      </c>
    </row>
    <row r="7" spans="1:7" x14ac:dyDescent="0.25">
      <c r="A7">
        <v>2</v>
      </c>
      <c r="B7" s="4">
        <v>1.8859999999999999</v>
      </c>
      <c r="C7">
        <v>2.92</v>
      </c>
      <c r="D7">
        <v>4.3029999999999999</v>
      </c>
      <c r="E7">
        <v>6.9649999999999999</v>
      </c>
      <c r="F7">
        <v>9.9250000000000007</v>
      </c>
      <c r="G7">
        <v>22.327000000000002</v>
      </c>
    </row>
    <row r="8" spans="1:7" x14ac:dyDescent="0.25">
      <c r="A8">
        <v>3</v>
      </c>
      <c r="B8" s="4">
        <v>1.6379999999999999</v>
      </c>
      <c r="C8">
        <v>2.3530000000000002</v>
      </c>
      <c r="D8">
        <v>3.1819999999999999</v>
      </c>
      <c r="E8">
        <v>4.5410000000000004</v>
      </c>
      <c r="F8">
        <v>5.8410000000000002</v>
      </c>
      <c r="G8">
        <v>10.215</v>
      </c>
    </row>
    <row r="9" spans="1:7" x14ac:dyDescent="0.25">
      <c r="A9">
        <v>4</v>
      </c>
      <c r="B9" s="4">
        <v>1.5329999999999999</v>
      </c>
      <c r="C9">
        <v>2.1320000000000001</v>
      </c>
      <c r="D9">
        <v>2.7759999999999998</v>
      </c>
      <c r="E9">
        <v>3.7469999999999999</v>
      </c>
      <c r="F9">
        <v>4.6040000000000001</v>
      </c>
      <c r="G9">
        <v>7.173</v>
      </c>
    </row>
    <row r="10" spans="1:7" x14ac:dyDescent="0.25">
      <c r="A10">
        <v>5</v>
      </c>
      <c r="B10" s="4">
        <v>1.476</v>
      </c>
      <c r="C10">
        <v>2.0150000000000001</v>
      </c>
      <c r="D10">
        <v>2.5710000000000002</v>
      </c>
      <c r="E10">
        <v>3.3650000000000002</v>
      </c>
      <c r="F10">
        <v>4.032</v>
      </c>
      <c r="G10">
        <v>5.8929999999999998</v>
      </c>
    </row>
    <row r="11" spans="1:7" x14ac:dyDescent="0.25">
      <c r="A11">
        <v>6</v>
      </c>
      <c r="B11" s="4">
        <v>1.44</v>
      </c>
      <c r="C11">
        <v>1.9430000000000001</v>
      </c>
      <c r="D11">
        <v>2.4470000000000001</v>
      </c>
      <c r="E11">
        <v>3.1429999999999998</v>
      </c>
      <c r="F11">
        <v>3.7069999999999999</v>
      </c>
      <c r="G11">
        <v>5.2080000000000002</v>
      </c>
    </row>
    <row r="12" spans="1:7" x14ac:dyDescent="0.25">
      <c r="A12">
        <v>7</v>
      </c>
      <c r="B12" s="4">
        <v>1.415</v>
      </c>
      <c r="C12">
        <v>1.895</v>
      </c>
      <c r="D12">
        <v>2.3650000000000002</v>
      </c>
      <c r="E12">
        <v>2.9980000000000002</v>
      </c>
      <c r="F12">
        <v>3.4990000000000001</v>
      </c>
      <c r="G12">
        <v>4.782</v>
      </c>
    </row>
    <row r="13" spans="1:7" x14ac:dyDescent="0.25">
      <c r="A13">
        <v>8</v>
      </c>
      <c r="B13" s="4">
        <v>1.397</v>
      </c>
      <c r="C13">
        <v>1.86</v>
      </c>
      <c r="D13">
        <v>2.306</v>
      </c>
      <c r="E13">
        <v>2.8959999999999999</v>
      </c>
      <c r="F13">
        <v>3.355</v>
      </c>
      <c r="G13">
        <v>4.4989999999999997</v>
      </c>
    </row>
    <row r="14" spans="1:7" x14ac:dyDescent="0.25">
      <c r="A14">
        <v>9</v>
      </c>
      <c r="B14" s="4">
        <v>1.383</v>
      </c>
      <c r="C14">
        <v>1.833</v>
      </c>
      <c r="D14">
        <v>2.262</v>
      </c>
      <c r="E14">
        <v>2.8210000000000002</v>
      </c>
      <c r="F14">
        <v>3.25</v>
      </c>
      <c r="G14">
        <v>4.2960000000000003</v>
      </c>
    </row>
    <row r="15" spans="1:7" x14ac:dyDescent="0.25">
      <c r="A15">
        <v>10</v>
      </c>
      <c r="B15" s="4">
        <v>1.3720000000000001</v>
      </c>
      <c r="C15">
        <v>1.8120000000000001</v>
      </c>
      <c r="D15">
        <v>2.2280000000000002</v>
      </c>
      <c r="E15">
        <v>2.7639999999999998</v>
      </c>
      <c r="F15">
        <v>3.169</v>
      </c>
      <c r="G15">
        <v>4.1429999999999998</v>
      </c>
    </row>
    <row r="16" spans="1:7" x14ac:dyDescent="0.25">
      <c r="A16">
        <v>11</v>
      </c>
      <c r="B16" s="4">
        <v>1.363</v>
      </c>
      <c r="C16">
        <v>1.796</v>
      </c>
      <c r="D16">
        <v>2.2010000000000001</v>
      </c>
      <c r="E16">
        <v>2.718</v>
      </c>
      <c r="F16">
        <v>3.1059999999999999</v>
      </c>
      <c r="G16">
        <v>4.024</v>
      </c>
    </row>
    <row r="17" spans="1:7" x14ac:dyDescent="0.25">
      <c r="A17">
        <v>12</v>
      </c>
      <c r="B17" s="4">
        <v>1.3560000000000001</v>
      </c>
      <c r="C17">
        <v>1.782</v>
      </c>
      <c r="D17">
        <v>2.1789999999999998</v>
      </c>
      <c r="E17">
        <v>2.681</v>
      </c>
      <c r="F17">
        <v>3.0550000000000002</v>
      </c>
      <c r="G17">
        <v>3.9289999999999998</v>
      </c>
    </row>
    <row r="18" spans="1:7" x14ac:dyDescent="0.25">
      <c r="A18">
        <v>13</v>
      </c>
      <c r="B18" s="4">
        <v>1.35</v>
      </c>
      <c r="C18">
        <v>1.7709999999999999</v>
      </c>
      <c r="D18">
        <v>2.16</v>
      </c>
      <c r="E18">
        <v>2.65</v>
      </c>
      <c r="F18">
        <v>3.012</v>
      </c>
      <c r="G18">
        <v>3.8519999999999999</v>
      </c>
    </row>
    <row r="19" spans="1:7" x14ac:dyDescent="0.25">
      <c r="A19">
        <v>14</v>
      </c>
      <c r="B19" s="4">
        <v>1.345</v>
      </c>
      <c r="C19">
        <v>1.7609999999999999</v>
      </c>
      <c r="D19">
        <v>2.145</v>
      </c>
      <c r="E19">
        <v>2.6240000000000001</v>
      </c>
      <c r="F19">
        <v>2.9769999999999999</v>
      </c>
      <c r="G19">
        <v>3.7869999999999999</v>
      </c>
    </row>
    <row r="20" spans="1:7" x14ac:dyDescent="0.25">
      <c r="A20">
        <v>15</v>
      </c>
      <c r="B20" s="4">
        <v>1.341</v>
      </c>
      <c r="C20">
        <v>1.7529999999999999</v>
      </c>
      <c r="D20">
        <v>2.1309999999999998</v>
      </c>
      <c r="E20">
        <v>2.6019999999999999</v>
      </c>
      <c r="F20">
        <v>2.9470000000000001</v>
      </c>
      <c r="G20">
        <v>3.7330000000000001</v>
      </c>
    </row>
    <row r="21" spans="1:7" x14ac:dyDescent="0.25">
      <c r="A21">
        <v>16</v>
      </c>
      <c r="B21" s="4">
        <v>1.337</v>
      </c>
      <c r="C21">
        <v>1.746</v>
      </c>
      <c r="D21">
        <v>2.12</v>
      </c>
      <c r="E21">
        <v>2.5830000000000002</v>
      </c>
      <c r="F21">
        <v>2.9209999999999998</v>
      </c>
      <c r="G21">
        <v>3.6859999999999999</v>
      </c>
    </row>
    <row r="22" spans="1:7" x14ac:dyDescent="0.25">
      <c r="A22">
        <v>17</v>
      </c>
      <c r="B22" s="4">
        <v>1.333</v>
      </c>
      <c r="C22">
        <v>1.74</v>
      </c>
      <c r="D22">
        <v>2.11</v>
      </c>
      <c r="E22">
        <v>2.5670000000000002</v>
      </c>
      <c r="F22">
        <v>2.8980000000000001</v>
      </c>
      <c r="G22">
        <v>3.6459999999999999</v>
      </c>
    </row>
    <row r="23" spans="1:7" x14ac:dyDescent="0.25">
      <c r="A23">
        <v>18</v>
      </c>
      <c r="B23" s="4">
        <v>1.33</v>
      </c>
      <c r="C23">
        <v>1.734</v>
      </c>
      <c r="D23">
        <v>2.101</v>
      </c>
      <c r="E23">
        <v>2.552</v>
      </c>
      <c r="F23">
        <v>2.8780000000000001</v>
      </c>
      <c r="G23">
        <v>3.61</v>
      </c>
    </row>
    <row r="24" spans="1:7" x14ac:dyDescent="0.25">
      <c r="A24">
        <v>19</v>
      </c>
      <c r="B24" s="4">
        <v>1.3280000000000001</v>
      </c>
      <c r="C24">
        <v>1.7290000000000001</v>
      </c>
      <c r="D24">
        <v>2.093</v>
      </c>
      <c r="E24">
        <v>2.5390000000000001</v>
      </c>
      <c r="F24">
        <v>2.8610000000000002</v>
      </c>
      <c r="G24">
        <v>3.5790000000000002</v>
      </c>
    </row>
    <row r="25" spans="1:7" x14ac:dyDescent="0.25">
      <c r="A25">
        <v>20</v>
      </c>
      <c r="B25" s="4">
        <v>1.325</v>
      </c>
      <c r="C25">
        <v>1.7250000000000001</v>
      </c>
      <c r="D25">
        <v>2.0859999999999999</v>
      </c>
      <c r="E25">
        <v>2.528</v>
      </c>
      <c r="F25">
        <v>2.8450000000000002</v>
      </c>
      <c r="G25">
        <v>3.552</v>
      </c>
    </row>
    <row r="26" spans="1:7" x14ac:dyDescent="0.25">
      <c r="A26">
        <v>21</v>
      </c>
      <c r="B26" s="4">
        <v>1.323</v>
      </c>
      <c r="C26">
        <v>1.7210000000000001</v>
      </c>
      <c r="D26">
        <v>2.08</v>
      </c>
      <c r="E26">
        <v>2.5179999999999998</v>
      </c>
      <c r="F26">
        <v>2.831</v>
      </c>
      <c r="G26">
        <v>3.5270000000000001</v>
      </c>
    </row>
    <row r="27" spans="1:7" x14ac:dyDescent="0.25">
      <c r="A27">
        <v>22</v>
      </c>
      <c r="B27" s="4">
        <v>1.321</v>
      </c>
      <c r="C27">
        <v>1.7170000000000001</v>
      </c>
      <c r="D27">
        <v>2.0739999999999998</v>
      </c>
      <c r="E27">
        <v>2.508</v>
      </c>
      <c r="F27">
        <v>2.819</v>
      </c>
      <c r="G27">
        <v>3.5049999999999999</v>
      </c>
    </row>
    <row r="28" spans="1:7" x14ac:dyDescent="0.25">
      <c r="A28">
        <v>23</v>
      </c>
      <c r="B28" s="4">
        <v>1.319</v>
      </c>
      <c r="C28">
        <v>1.714</v>
      </c>
      <c r="D28">
        <v>2.069</v>
      </c>
      <c r="E28">
        <v>2.5</v>
      </c>
      <c r="F28">
        <v>2.8069999999999999</v>
      </c>
      <c r="G28">
        <v>3.4849999999999999</v>
      </c>
    </row>
    <row r="29" spans="1:7" x14ac:dyDescent="0.25">
      <c r="A29">
        <v>24</v>
      </c>
      <c r="B29" s="4">
        <v>1.3180000000000001</v>
      </c>
      <c r="C29">
        <v>1.7110000000000001</v>
      </c>
      <c r="D29">
        <v>2.0640000000000001</v>
      </c>
      <c r="E29">
        <v>2.492</v>
      </c>
      <c r="F29">
        <v>2.7970000000000002</v>
      </c>
      <c r="G29">
        <v>3.4670000000000001</v>
      </c>
    </row>
    <row r="30" spans="1:7" x14ac:dyDescent="0.25">
      <c r="A30">
        <v>25</v>
      </c>
      <c r="B30" s="4">
        <v>1.3160000000000001</v>
      </c>
      <c r="C30">
        <v>1.708</v>
      </c>
      <c r="D30">
        <v>2.06</v>
      </c>
      <c r="E30">
        <v>2.4849999999999999</v>
      </c>
      <c r="F30">
        <v>2.7869999999999999</v>
      </c>
      <c r="G30">
        <v>3.45</v>
      </c>
    </row>
    <row r="31" spans="1:7" x14ac:dyDescent="0.25">
      <c r="A31">
        <v>26</v>
      </c>
      <c r="B31" s="4">
        <v>1.3149999999999999</v>
      </c>
      <c r="C31">
        <v>1.706</v>
      </c>
      <c r="D31">
        <v>2.056</v>
      </c>
      <c r="E31">
        <v>2.4790000000000001</v>
      </c>
      <c r="F31">
        <v>2.7789999999999999</v>
      </c>
      <c r="G31">
        <v>3.4350000000000001</v>
      </c>
    </row>
    <row r="32" spans="1:7" x14ac:dyDescent="0.25">
      <c r="A32">
        <v>27</v>
      </c>
      <c r="B32" s="4">
        <v>1.3140000000000001</v>
      </c>
      <c r="C32">
        <v>1.7030000000000001</v>
      </c>
      <c r="D32">
        <v>2.052</v>
      </c>
      <c r="E32">
        <v>2.4729999999999999</v>
      </c>
      <c r="F32">
        <v>2.7709999999999999</v>
      </c>
      <c r="G32">
        <v>3.4209999999999998</v>
      </c>
    </row>
    <row r="33" spans="1:7" x14ac:dyDescent="0.25">
      <c r="A33">
        <v>28</v>
      </c>
      <c r="B33" s="4">
        <v>1.3129999999999999</v>
      </c>
      <c r="C33">
        <v>1.7010000000000001</v>
      </c>
      <c r="D33">
        <v>2.048</v>
      </c>
      <c r="E33">
        <v>2.4670000000000001</v>
      </c>
      <c r="F33">
        <v>2.7629999999999999</v>
      </c>
      <c r="G33">
        <v>3.4079999999999999</v>
      </c>
    </row>
    <row r="34" spans="1:7" x14ac:dyDescent="0.25">
      <c r="A34">
        <v>29</v>
      </c>
      <c r="B34" s="4">
        <v>1.3109999999999999</v>
      </c>
      <c r="C34">
        <v>1.6990000000000001</v>
      </c>
      <c r="D34">
        <v>2.0449999999999999</v>
      </c>
      <c r="E34">
        <v>2.4620000000000002</v>
      </c>
      <c r="F34">
        <v>2.7559999999999998</v>
      </c>
      <c r="G34">
        <v>3.3959999999999999</v>
      </c>
    </row>
    <row r="35" spans="1:7" x14ac:dyDescent="0.25">
      <c r="A35">
        <v>30</v>
      </c>
      <c r="B35" s="4">
        <v>1.31</v>
      </c>
      <c r="C35">
        <v>1.6970000000000001</v>
      </c>
      <c r="D35">
        <v>2.0419999999999998</v>
      </c>
      <c r="E35">
        <v>2.4569999999999999</v>
      </c>
      <c r="F35">
        <v>2.75</v>
      </c>
      <c r="G35">
        <v>3.3849999999999998</v>
      </c>
    </row>
    <row r="36" spans="1:7" x14ac:dyDescent="0.25">
      <c r="A36">
        <v>31</v>
      </c>
      <c r="B36" s="4">
        <v>1.3089999999999999</v>
      </c>
      <c r="C36">
        <v>1.696</v>
      </c>
      <c r="D36">
        <v>2.04</v>
      </c>
      <c r="E36">
        <v>2.4529999999999998</v>
      </c>
      <c r="F36">
        <v>2.7440000000000002</v>
      </c>
      <c r="G36">
        <v>3.375</v>
      </c>
    </row>
    <row r="37" spans="1:7" x14ac:dyDescent="0.25">
      <c r="A37">
        <v>32</v>
      </c>
      <c r="B37" s="4">
        <v>1.3089999999999999</v>
      </c>
      <c r="C37">
        <v>1.694</v>
      </c>
      <c r="D37">
        <v>2.0369999999999999</v>
      </c>
      <c r="E37">
        <v>2.4489999999999998</v>
      </c>
      <c r="F37">
        <v>2.738</v>
      </c>
      <c r="G37">
        <v>3.3650000000000002</v>
      </c>
    </row>
    <row r="38" spans="1:7" x14ac:dyDescent="0.25">
      <c r="A38">
        <v>33</v>
      </c>
      <c r="B38" s="4">
        <v>1.3080000000000001</v>
      </c>
      <c r="C38">
        <v>1.6919999999999999</v>
      </c>
      <c r="D38">
        <v>2.0350000000000001</v>
      </c>
      <c r="E38">
        <v>2.4449999999999998</v>
      </c>
      <c r="F38">
        <v>2.7330000000000001</v>
      </c>
      <c r="G38">
        <v>3.3559999999999999</v>
      </c>
    </row>
    <row r="39" spans="1:7" x14ac:dyDescent="0.25">
      <c r="A39">
        <v>34</v>
      </c>
      <c r="B39" s="4">
        <v>1.3069999999999999</v>
      </c>
      <c r="C39">
        <v>1.6910000000000001</v>
      </c>
      <c r="D39">
        <v>2.032</v>
      </c>
      <c r="E39">
        <v>2.4409999999999998</v>
      </c>
      <c r="F39">
        <v>2.7280000000000002</v>
      </c>
      <c r="G39">
        <v>3.3479999999999999</v>
      </c>
    </row>
    <row r="40" spans="1:7" x14ac:dyDescent="0.25">
      <c r="A40">
        <v>35</v>
      </c>
      <c r="B40" s="4">
        <v>1.306</v>
      </c>
      <c r="C40">
        <v>1.69</v>
      </c>
      <c r="D40">
        <v>2.0299999999999998</v>
      </c>
      <c r="E40">
        <v>2.4380000000000002</v>
      </c>
      <c r="F40">
        <v>2.7240000000000002</v>
      </c>
      <c r="G40">
        <v>3.34</v>
      </c>
    </row>
    <row r="41" spans="1:7" x14ac:dyDescent="0.25">
      <c r="A41">
        <v>36</v>
      </c>
      <c r="B41" s="4">
        <v>1.306</v>
      </c>
      <c r="C41">
        <v>1.6879999999999999</v>
      </c>
      <c r="D41">
        <v>2.028</v>
      </c>
      <c r="E41">
        <v>2.4340000000000002</v>
      </c>
      <c r="F41">
        <v>2.7189999999999999</v>
      </c>
      <c r="G41">
        <v>3.3330000000000002</v>
      </c>
    </row>
    <row r="42" spans="1:7" x14ac:dyDescent="0.25">
      <c r="A42">
        <v>37</v>
      </c>
      <c r="B42" s="4">
        <v>1.3049999999999999</v>
      </c>
      <c r="C42">
        <v>1.6870000000000001</v>
      </c>
      <c r="D42">
        <v>2.0259999999999998</v>
      </c>
      <c r="E42">
        <v>2.431</v>
      </c>
      <c r="F42">
        <v>2.7149999999999999</v>
      </c>
      <c r="G42">
        <v>3.3260000000000001</v>
      </c>
    </row>
    <row r="43" spans="1:7" x14ac:dyDescent="0.25">
      <c r="A43">
        <v>38</v>
      </c>
      <c r="B43" s="4">
        <v>1.304</v>
      </c>
      <c r="C43">
        <v>1.6859999999999999</v>
      </c>
      <c r="D43">
        <v>2.024</v>
      </c>
      <c r="E43">
        <v>2.4289999999999998</v>
      </c>
      <c r="F43">
        <v>2.7120000000000002</v>
      </c>
      <c r="G43">
        <v>3.319</v>
      </c>
    </row>
    <row r="44" spans="1:7" x14ac:dyDescent="0.25">
      <c r="A44">
        <v>39</v>
      </c>
      <c r="B44" s="4">
        <v>1.304</v>
      </c>
      <c r="C44">
        <v>1.6850000000000001</v>
      </c>
      <c r="D44">
        <v>2.0230000000000001</v>
      </c>
      <c r="E44">
        <v>2.4260000000000002</v>
      </c>
      <c r="F44">
        <v>2.7080000000000002</v>
      </c>
      <c r="G44">
        <v>3.3130000000000002</v>
      </c>
    </row>
    <row r="45" spans="1:7" x14ac:dyDescent="0.25">
      <c r="A45">
        <v>40</v>
      </c>
      <c r="B45" s="4">
        <v>1.3029999999999999</v>
      </c>
      <c r="C45">
        <v>1.6839999999999999</v>
      </c>
      <c r="D45">
        <v>2.0209999999999999</v>
      </c>
      <c r="E45">
        <v>2.423</v>
      </c>
      <c r="F45">
        <v>2.7040000000000002</v>
      </c>
      <c r="G45">
        <v>3.3069999999999999</v>
      </c>
    </row>
    <row r="46" spans="1:7" x14ac:dyDescent="0.25">
      <c r="A46">
        <v>41</v>
      </c>
      <c r="B46" s="4">
        <v>1.3029999999999999</v>
      </c>
      <c r="C46">
        <v>1.6830000000000001</v>
      </c>
      <c r="D46">
        <v>2.02</v>
      </c>
      <c r="E46">
        <v>2.4209999999999998</v>
      </c>
      <c r="F46">
        <v>2.7010000000000001</v>
      </c>
      <c r="G46">
        <v>3.3010000000000002</v>
      </c>
    </row>
    <row r="47" spans="1:7" x14ac:dyDescent="0.25">
      <c r="A47">
        <v>42</v>
      </c>
      <c r="B47" s="4">
        <v>1.302</v>
      </c>
      <c r="C47">
        <v>1.6819999999999999</v>
      </c>
      <c r="D47">
        <v>2.0179999999999998</v>
      </c>
      <c r="E47">
        <v>2.4180000000000001</v>
      </c>
      <c r="F47">
        <v>2.698</v>
      </c>
      <c r="G47">
        <v>3.2959999999999998</v>
      </c>
    </row>
    <row r="48" spans="1:7" x14ac:dyDescent="0.25">
      <c r="A48">
        <v>43</v>
      </c>
      <c r="B48" s="4">
        <v>1.302</v>
      </c>
      <c r="C48">
        <v>1.681</v>
      </c>
      <c r="D48">
        <v>2.0169999999999999</v>
      </c>
      <c r="E48">
        <v>2.4159999999999999</v>
      </c>
      <c r="F48">
        <v>2.6949999999999998</v>
      </c>
      <c r="G48">
        <v>3.2909999999999999</v>
      </c>
    </row>
    <row r="49" spans="1:7" x14ac:dyDescent="0.25">
      <c r="A49">
        <v>44</v>
      </c>
      <c r="B49" s="4">
        <v>1.3009999999999999</v>
      </c>
      <c r="C49">
        <v>1.68</v>
      </c>
      <c r="D49">
        <v>2.0150000000000001</v>
      </c>
      <c r="E49">
        <v>2.4140000000000001</v>
      </c>
      <c r="F49">
        <v>2.6920000000000002</v>
      </c>
      <c r="G49">
        <v>3.286</v>
      </c>
    </row>
    <row r="50" spans="1:7" x14ac:dyDescent="0.25">
      <c r="A50">
        <v>45</v>
      </c>
      <c r="B50" s="4">
        <v>1.3009999999999999</v>
      </c>
      <c r="C50">
        <v>1.679</v>
      </c>
      <c r="D50">
        <v>2.0139999999999998</v>
      </c>
      <c r="E50">
        <v>2.4119999999999999</v>
      </c>
      <c r="F50">
        <v>2.69</v>
      </c>
      <c r="G50">
        <v>3.2810000000000001</v>
      </c>
    </row>
    <row r="51" spans="1:7" x14ac:dyDescent="0.25">
      <c r="A51">
        <v>46</v>
      </c>
      <c r="B51" s="4">
        <v>1.3</v>
      </c>
      <c r="C51">
        <v>1.679</v>
      </c>
      <c r="D51">
        <v>2.0129999999999999</v>
      </c>
      <c r="E51">
        <v>2.41</v>
      </c>
      <c r="F51">
        <v>2.6869999999999998</v>
      </c>
      <c r="G51">
        <v>3.2770000000000001</v>
      </c>
    </row>
    <row r="52" spans="1:7" x14ac:dyDescent="0.25">
      <c r="A52">
        <v>47</v>
      </c>
      <c r="B52" s="4">
        <v>1.3</v>
      </c>
      <c r="C52">
        <v>1.6779999999999999</v>
      </c>
      <c r="D52">
        <v>2.012</v>
      </c>
      <c r="E52">
        <v>2.4079999999999999</v>
      </c>
      <c r="F52">
        <v>2.6850000000000001</v>
      </c>
      <c r="G52">
        <v>3.2730000000000001</v>
      </c>
    </row>
    <row r="53" spans="1:7" x14ac:dyDescent="0.25">
      <c r="A53">
        <v>48</v>
      </c>
      <c r="B53" s="4">
        <v>1.2989999999999999</v>
      </c>
      <c r="C53">
        <v>1.677</v>
      </c>
      <c r="D53">
        <v>2.0110000000000001</v>
      </c>
      <c r="E53">
        <v>2.407</v>
      </c>
      <c r="F53">
        <v>2.6819999999999999</v>
      </c>
      <c r="G53">
        <v>3.2690000000000001</v>
      </c>
    </row>
    <row r="54" spans="1:7" x14ac:dyDescent="0.25">
      <c r="A54">
        <v>49</v>
      </c>
      <c r="B54" s="4">
        <v>1.2989999999999999</v>
      </c>
      <c r="C54">
        <v>1.677</v>
      </c>
      <c r="D54">
        <v>2.0099999999999998</v>
      </c>
      <c r="E54">
        <v>2.4049999999999998</v>
      </c>
      <c r="F54">
        <v>2.68</v>
      </c>
      <c r="G54">
        <v>3.2650000000000001</v>
      </c>
    </row>
    <row r="55" spans="1:7" x14ac:dyDescent="0.25">
      <c r="A55">
        <v>50</v>
      </c>
      <c r="B55" s="4">
        <v>1.2989999999999999</v>
      </c>
      <c r="C55">
        <v>1.6759999999999999</v>
      </c>
      <c r="D55">
        <v>2.0089999999999999</v>
      </c>
      <c r="E55">
        <v>2.403</v>
      </c>
      <c r="F55">
        <v>2.6779999999999999</v>
      </c>
      <c r="G55">
        <v>3.2610000000000001</v>
      </c>
    </row>
    <row r="56" spans="1:7" x14ac:dyDescent="0.25">
      <c r="A56">
        <v>51</v>
      </c>
      <c r="B56" s="4">
        <v>1.298</v>
      </c>
      <c r="C56">
        <v>1.675</v>
      </c>
      <c r="D56">
        <v>2.008</v>
      </c>
      <c r="E56">
        <v>2.4020000000000001</v>
      </c>
      <c r="F56">
        <v>2.6760000000000002</v>
      </c>
      <c r="G56">
        <v>3.258</v>
      </c>
    </row>
    <row r="57" spans="1:7" x14ac:dyDescent="0.25">
      <c r="A57">
        <v>52</v>
      </c>
      <c r="B57" s="4">
        <v>1.298</v>
      </c>
      <c r="C57">
        <v>1.675</v>
      </c>
      <c r="D57">
        <v>2.0070000000000001</v>
      </c>
      <c r="E57">
        <v>2.4</v>
      </c>
      <c r="F57">
        <v>2.6739999999999999</v>
      </c>
      <c r="G57">
        <v>3.2549999999999999</v>
      </c>
    </row>
    <row r="58" spans="1:7" x14ac:dyDescent="0.25">
      <c r="A58">
        <v>53</v>
      </c>
      <c r="B58" s="4">
        <v>1.298</v>
      </c>
      <c r="C58">
        <v>1.6739999999999999</v>
      </c>
      <c r="D58">
        <v>2.0059999999999998</v>
      </c>
      <c r="E58">
        <v>2.399</v>
      </c>
      <c r="F58">
        <v>2.6720000000000002</v>
      </c>
      <c r="G58">
        <v>3.2509999999999999</v>
      </c>
    </row>
    <row r="59" spans="1:7" x14ac:dyDescent="0.25">
      <c r="A59">
        <v>54</v>
      </c>
      <c r="B59" s="4">
        <v>1.2969999999999999</v>
      </c>
      <c r="C59">
        <v>1.6739999999999999</v>
      </c>
      <c r="D59">
        <v>2.0049999999999999</v>
      </c>
      <c r="E59">
        <v>2.3969999999999998</v>
      </c>
      <c r="F59">
        <v>2.67</v>
      </c>
      <c r="G59">
        <v>3.2480000000000002</v>
      </c>
    </row>
    <row r="60" spans="1:7" x14ac:dyDescent="0.25">
      <c r="A60">
        <v>55</v>
      </c>
      <c r="B60" s="4">
        <v>1.2969999999999999</v>
      </c>
      <c r="C60">
        <v>1.673</v>
      </c>
      <c r="D60">
        <v>2.004</v>
      </c>
      <c r="E60">
        <v>2.3959999999999999</v>
      </c>
      <c r="F60">
        <v>2.6680000000000001</v>
      </c>
      <c r="G60">
        <v>3.2450000000000001</v>
      </c>
    </row>
    <row r="61" spans="1:7" x14ac:dyDescent="0.25">
      <c r="A61">
        <v>56</v>
      </c>
      <c r="B61" s="4">
        <v>1.2969999999999999</v>
      </c>
      <c r="C61">
        <v>1.673</v>
      </c>
      <c r="D61">
        <v>2.0030000000000001</v>
      </c>
      <c r="E61">
        <v>2.395</v>
      </c>
      <c r="F61">
        <v>2.6669999999999998</v>
      </c>
      <c r="G61">
        <v>3.242</v>
      </c>
    </row>
    <row r="62" spans="1:7" x14ac:dyDescent="0.25">
      <c r="A62">
        <v>57</v>
      </c>
      <c r="B62" s="4">
        <v>1.2969999999999999</v>
      </c>
      <c r="C62">
        <v>1.6719999999999999</v>
      </c>
      <c r="D62">
        <v>2.0019999999999998</v>
      </c>
      <c r="E62">
        <v>2.3940000000000001</v>
      </c>
      <c r="F62">
        <v>2.665</v>
      </c>
      <c r="G62">
        <v>3.2389999999999999</v>
      </c>
    </row>
    <row r="63" spans="1:7" x14ac:dyDescent="0.25">
      <c r="A63">
        <v>58</v>
      </c>
      <c r="B63" s="4">
        <v>1.296</v>
      </c>
      <c r="C63">
        <v>1.6719999999999999</v>
      </c>
      <c r="D63">
        <v>2.0019999999999998</v>
      </c>
      <c r="E63">
        <v>2.3919999999999999</v>
      </c>
      <c r="F63">
        <v>2.6629999999999998</v>
      </c>
      <c r="G63">
        <v>3.2370000000000001</v>
      </c>
    </row>
    <row r="64" spans="1:7" x14ac:dyDescent="0.25">
      <c r="A64">
        <v>59</v>
      </c>
      <c r="B64" s="4">
        <v>1.296</v>
      </c>
      <c r="C64">
        <v>1.671</v>
      </c>
      <c r="D64">
        <v>2.0009999999999999</v>
      </c>
      <c r="E64">
        <v>2.391</v>
      </c>
      <c r="F64">
        <v>2.6619999999999999</v>
      </c>
      <c r="G64">
        <v>3.234</v>
      </c>
    </row>
    <row r="65" spans="1:7" x14ac:dyDescent="0.25">
      <c r="A65">
        <v>60</v>
      </c>
      <c r="B65" s="4">
        <v>1.296</v>
      </c>
      <c r="C65">
        <v>1.671</v>
      </c>
      <c r="D65">
        <v>2</v>
      </c>
      <c r="E65">
        <v>2.39</v>
      </c>
      <c r="F65">
        <v>2.66</v>
      </c>
      <c r="G65">
        <v>3.2320000000000002</v>
      </c>
    </row>
    <row r="66" spans="1:7" x14ac:dyDescent="0.25">
      <c r="A66">
        <v>61</v>
      </c>
      <c r="B66" s="4">
        <v>1.296</v>
      </c>
      <c r="C66">
        <v>1.67</v>
      </c>
      <c r="D66">
        <v>2</v>
      </c>
      <c r="E66">
        <v>2.3889999999999998</v>
      </c>
      <c r="F66">
        <v>2.6589999999999998</v>
      </c>
      <c r="G66">
        <v>3.2290000000000001</v>
      </c>
    </row>
    <row r="67" spans="1:7" x14ac:dyDescent="0.25">
      <c r="A67">
        <v>62</v>
      </c>
      <c r="B67" s="4">
        <v>1.2949999999999999</v>
      </c>
      <c r="C67">
        <v>1.67</v>
      </c>
      <c r="D67">
        <v>1.9990000000000001</v>
      </c>
      <c r="E67">
        <v>2.3879999999999999</v>
      </c>
      <c r="F67">
        <v>2.657</v>
      </c>
      <c r="G67">
        <v>3.2269999999999999</v>
      </c>
    </row>
    <row r="68" spans="1:7" x14ac:dyDescent="0.25">
      <c r="A68">
        <v>63</v>
      </c>
      <c r="B68" s="4">
        <v>1.2949999999999999</v>
      </c>
      <c r="C68">
        <v>1.669</v>
      </c>
      <c r="D68">
        <v>1.998</v>
      </c>
      <c r="E68">
        <v>2.387</v>
      </c>
      <c r="F68">
        <v>2.6560000000000001</v>
      </c>
      <c r="G68">
        <v>3.2250000000000001</v>
      </c>
    </row>
    <row r="69" spans="1:7" x14ac:dyDescent="0.25">
      <c r="A69">
        <v>64</v>
      </c>
      <c r="B69" s="4">
        <v>1.2949999999999999</v>
      </c>
      <c r="C69">
        <v>1.669</v>
      </c>
      <c r="D69">
        <v>1.998</v>
      </c>
      <c r="E69">
        <v>2.3860000000000001</v>
      </c>
      <c r="F69">
        <v>2.6549999999999998</v>
      </c>
      <c r="G69">
        <v>3.2229999999999999</v>
      </c>
    </row>
    <row r="70" spans="1:7" x14ac:dyDescent="0.25">
      <c r="A70">
        <v>65</v>
      </c>
      <c r="B70" s="4">
        <v>1.2949999999999999</v>
      </c>
      <c r="C70">
        <v>1.669</v>
      </c>
      <c r="D70">
        <v>1.9970000000000001</v>
      </c>
      <c r="E70">
        <v>2.3849999999999998</v>
      </c>
      <c r="F70">
        <v>2.6539999999999999</v>
      </c>
      <c r="G70">
        <v>3.22</v>
      </c>
    </row>
    <row r="71" spans="1:7" x14ac:dyDescent="0.25">
      <c r="A71">
        <v>66</v>
      </c>
      <c r="B71" s="4">
        <v>1.2949999999999999</v>
      </c>
      <c r="C71">
        <v>1.6679999999999999</v>
      </c>
      <c r="D71">
        <v>1.9970000000000001</v>
      </c>
      <c r="E71">
        <v>2.3839999999999999</v>
      </c>
      <c r="F71">
        <v>2.6520000000000001</v>
      </c>
      <c r="G71">
        <v>3.218</v>
      </c>
    </row>
    <row r="72" spans="1:7" x14ac:dyDescent="0.25">
      <c r="A72">
        <v>67</v>
      </c>
      <c r="B72" s="4">
        <v>1.294</v>
      </c>
      <c r="C72">
        <v>1.6679999999999999</v>
      </c>
      <c r="D72">
        <v>1.996</v>
      </c>
      <c r="E72">
        <v>2.383</v>
      </c>
      <c r="F72">
        <v>2.6509999999999998</v>
      </c>
      <c r="G72">
        <v>3.2160000000000002</v>
      </c>
    </row>
    <row r="73" spans="1:7" x14ac:dyDescent="0.25">
      <c r="A73">
        <v>68</v>
      </c>
      <c r="B73" s="4">
        <v>1.294</v>
      </c>
      <c r="C73">
        <v>1.6679999999999999</v>
      </c>
      <c r="D73">
        <v>1.9950000000000001</v>
      </c>
      <c r="E73">
        <v>2.3820000000000001</v>
      </c>
      <c r="F73">
        <v>2.65</v>
      </c>
      <c r="G73">
        <v>3.214</v>
      </c>
    </row>
    <row r="74" spans="1:7" x14ac:dyDescent="0.25">
      <c r="A74">
        <v>69</v>
      </c>
      <c r="B74" s="4">
        <v>1.294</v>
      </c>
      <c r="C74">
        <v>1.667</v>
      </c>
      <c r="D74">
        <v>1.9950000000000001</v>
      </c>
      <c r="E74">
        <v>2.3820000000000001</v>
      </c>
      <c r="F74">
        <v>2.649</v>
      </c>
      <c r="G74">
        <v>3.2130000000000001</v>
      </c>
    </row>
    <row r="75" spans="1:7" x14ac:dyDescent="0.25">
      <c r="A75">
        <v>70</v>
      </c>
      <c r="B75" s="4">
        <v>1.294</v>
      </c>
      <c r="C75">
        <v>1.667</v>
      </c>
      <c r="D75">
        <v>1.994</v>
      </c>
      <c r="E75">
        <v>2.3809999999999998</v>
      </c>
      <c r="F75">
        <v>2.6480000000000001</v>
      </c>
      <c r="G75">
        <v>3.2109999999999999</v>
      </c>
    </row>
    <row r="76" spans="1:7" x14ac:dyDescent="0.25">
      <c r="A76">
        <v>71</v>
      </c>
      <c r="B76" s="4">
        <v>1.294</v>
      </c>
      <c r="C76">
        <v>1.667</v>
      </c>
      <c r="D76">
        <v>1.994</v>
      </c>
      <c r="E76">
        <v>2.38</v>
      </c>
      <c r="F76">
        <v>2.6469999999999998</v>
      </c>
      <c r="G76">
        <v>3.2090000000000001</v>
      </c>
    </row>
    <row r="77" spans="1:7" x14ac:dyDescent="0.25">
      <c r="A77">
        <v>72</v>
      </c>
      <c r="B77" s="4">
        <v>1.2929999999999999</v>
      </c>
      <c r="C77">
        <v>1.6659999999999999</v>
      </c>
      <c r="D77">
        <v>1.9930000000000001</v>
      </c>
      <c r="E77">
        <v>2.379</v>
      </c>
      <c r="F77">
        <v>2.6459999999999999</v>
      </c>
      <c r="G77">
        <v>3.2069999999999999</v>
      </c>
    </row>
    <row r="78" spans="1:7" x14ac:dyDescent="0.25">
      <c r="A78">
        <v>73</v>
      </c>
      <c r="B78" s="4">
        <v>1.2929999999999999</v>
      </c>
      <c r="C78">
        <v>1.6659999999999999</v>
      </c>
      <c r="D78">
        <v>1.9930000000000001</v>
      </c>
      <c r="E78">
        <v>2.379</v>
      </c>
      <c r="F78">
        <v>2.645</v>
      </c>
      <c r="G78">
        <v>3.206</v>
      </c>
    </row>
    <row r="79" spans="1:7" x14ac:dyDescent="0.25">
      <c r="A79">
        <v>74</v>
      </c>
      <c r="B79" s="4">
        <v>1.2929999999999999</v>
      </c>
      <c r="C79">
        <v>1.6659999999999999</v>
      </c>
      <c r="D79">
        <v>1.9930000000000001</v>
      </c>
      <c r="E79">
        <v>2.3780000000000001</v>
      </c>
      <c r="F79">
        <v>2.6440000000000001</v>
      </c>
      <c r="G79">
        <v>3.2040000000000002</v>
      </c>
    </row>
    <row r="80" spans="1:7" x14ac:dyDescent="0.25">
      <c r="A80">
        <v>75</v>
      </c>
      <c r="B80" s="4">
        <v>1.2929999999999999</v>
      </c>
      <c r="C80">
        <v>1.665</v>
      </c>
      <c r="D80">
        <v>1.992</v>
      </c>
      <c r="E80">
        <v>2.3769999999999998</v>
      </c>
      <c r="F80">
        <v>2.6429999999999998</v>
      </c>
      <c r="G80">
        <v>3.202</v>
      </c>
    </row>
    <row r="81" spans="1:7" x14ac:dyDescent="0.25">
      <c r="A81">
        <v>76</v>
      </c>
      <c r="B81" s="4">
        <v>1.2929999999999999</v>
      </c>
      <c r="C81">
        <v>1.665</v>
      </c>
      <c r="D81">
        <v>1.992</v>
      </c>
      <c r="E81">
        <v>2.3759999999999999</v>
      </c>
      <c r="F81">
        <v>2.6419999999999999</v>
      </c>
      <c r="G81">
        <v>3.2010000000000001</v>
      </c>
    </row>
    <row r="82" spans="1:7" x14ac:dyDescent="0.25">
      <c r="A82">
        <v>77</v>
      </c>
      <c r="B82" s="4">
        <v>1.2929999999999999</v>
      </c>
      <c r="C82">
        <v>1.665</v>
      </c>
      <c r="D82">
        <v>1.9910000000000001</v>
      </c>
      <c r="E82">
        <v>2.3759999999999999</v>
      </c>
      <c r="F82">
        <v>2.641</v>
      </c>
      <c r="G82">
        <v>3.1989999999999998</v>
      </c>
    </row>
    <row r="83" spans="1:7" x14ac:dyDescent="0.25">
      <c r="A83">
        <v>78</v>
      </c>
      <c r="B83" s="4">
        <v>1.292</v>
      </c>
      <c r="C83">
        <v>1.665</v>
      </c>
      <c r="D83">
        <v>1.9910000000000001</v>
      </c>
      <c r="E83">
        <v>2.375</v>
      </c>
      <c r="F83">
        <v>2.64</v>
      </c>
      <c r="G83">
        <v>3.198</v>
      </c>
    </row>
    <row r="84" spans="1:7" x14ac:dyDescent="0.25">
      <c r="A84">
        <v>79</v>
      </c>
      <c r="B84" s="4">
        <v>1.292</v>
      </c>
      <c r="C84">
        <v>1.6639999999999999</v>
      </c>
      <c r="D84">
        <v>1.99</v>
      </c>
      <c r="E84">
        <v>2.3740000000000001</v>
      </c>
      <c r="F84">
        <v>2.64</v>
      </c>
      <c r="G84">
        <v>3.1970000000000001</v>
      </c>
    </row>
    <row r="85" spans="1:7" x14ac:dyDescent="0.25">
      <c r="A85">
        <v>80</v>
      </c>
      <c r="B85" s="4">
        <v>1.292</v>
      </c>
      <c r="C85">
        <v>1.6639999999999999</v>
      </c>
      <c r="D85">
        <v>1.99</v>
      </c>
      <c r="E85">
        <v>2.3740000000000001</v>
      </c>
      <c r="F85">
        <v>2.6389999999999998</v>
      </c>
      <c r="G85">
        <v>3.1949999999999998</v>
      </c>
    </row>
    <row r="86" spans="1:7" x14ac:dyDescent="0.25">
      <c r="A86">
        <v>81</v>
      </c>
      <c r="B86" s="4">
        <v>1.292</v>
      </c>
      <c r="C86">
        <v>1.6639999999999999</v>
      </c>
      <c r="D86">
        <v>1.99</v>
      </c>
      <c r="E86">
        <v>2.3730000000000002</v>
      </c>
      <c r="F86">
        <v>2.6379999999999999</v>
      </c>
      <c r="G86">
        <v>3.194</v>
      </c>
    </row>
    <row r="87" spans="1:7" x14ac:dyDescent="0.25">
      <c r="A87">
        <v>82</v>
      </c>
      <c r="B87" s="4">
        <v>1.292</v>
      </c>
      <c r="C87">
        <v>1.6639999999999999</v>
      </c>
      <c r="D87">
        <v>1.9890000000000001</v>
      </c>
      <c r="E87">
        <v>2.3730000000000002</v>
      </c>
      <c r="F87">
        <v>2.637</v>
      </c>
      <c r="G87">
        <v>3.1930000000000001</v>
      </c>
    </row>
    <row r="88" spans="1:7" x14ac:dyDescent="0.25">
      <c r="A88">
        <v>83</v>
      </c>
      <c r="B88" s="4">
        <v>1.292</v>
      </c>
      <c r="C88">
        <v>1.663</v>
      </c>
      <c r="D88">
        <v>1.9890000000000001</v>
      </c>
      <c r="E88">
        <v>2.3719999999999999</v>
      </c>
      <c r="F88">
        <v>2.6360000000000001</v>
      </c>
      <c r="G88">
        <v>3.1909999999999998</v>
      </c>
    </row>
    <row r="89" spans="1:7" x14ac:dyDescent="0.25">
      <c r="A89">
        <v>84</v>
      </c>
      <c r="B89" s="4">
        <v>1.292</v>
      </c>
      <c r="C89">
        <v>1.663</v>
      </c>
      <c r="D89">
        <v>1.9890000000000001</v>
      </c>
      <c r="E89">
        <v>2.3719999999999999</v>
      </c>
      <c r="F89">
        <v>2.6360000000000001</v>
      </c>
      <c r="G89">
        <v>3.19</v>
      </c>
    </row>
    <row r="90" spans="1:7" x14ac:dyDescent="0.25">
      <c r="A90">
        <v>85</v>
      </c>
      <c r="B90" s="4">
        <v>1.292</v>
      </c>
      <c r="C90">
        <v>1.663</v>
      </c>
      <c r="D90">
        <v>1.988</v>
      </c>
      <c r="E90">
        <v>2.371</v>
      </c>
      <c r="F90">
        <v>2.6349999999999998</v>
      </c>
      <c r="G90">
        <v>3.1890000000000001</v>
      </c>
    </row>
    <row r="91" spans="1:7" x14ac:dyDescent="0.25">
      <c r="A91">
        <v>86</v>
      </c>
      <c r="B91" s="4">
        <v>1.2909999999999999</v>
      </c>
      <c r="C91">
        <v>1.663</v>
      </c>
      <c r="D91">
        <v>1.988</v>
      </c>
      <c r="E91">
        <v>2.37</v>
      </c>
      <c r="F91">
        <v>2.6339999999999999</v>
      </c>
      <c r="G91">
        <v>3.1880000000000002</v>
      </c>
    </row>
    <row r="92" spans="1:7" x14ac:dyDescent="0.25">
      <c r="A92">
        <v>87</v>
      </c>
      <c r="B92" s="4">
        <v>1.2909999999999999</v>
      </c>
      <c r="C92">
        <v>1.663</v>
      </c>
      <c r="D92">
        <v>1.988</v>
      </c>
      <c r="E92">
        <v>2.37</v>
      </c>
      <c r="F92">
        <v>2.6339999999999999</v>
      </c>
      <c r="G92">
        <v>3.1869999999999998</v>
      </c>
    </row>
    <row r="93" spans="1:7" x14ac:dyDescent="0.25">
      <c r="A93">
        <v>88</v>
      </c>
      <c r="B93" s="4">
        <v>1.2909999999999999</v>
      </c>
      <c r="C93">
        <v>1.6619999999999999</v>
      </c>
      <c r="D93">
        <v>1.9870000000000001</v>
      </c>
      <c r="E93">
        <v>2.3690000000000002</v>
      </c>
      <c r="F93">
        <v>2.633</v>
      </c>
      <c r="G93">
        <v>3.1850000000000001</v>
      </c>
    </row>
    <row r="94" spans="1:7" x14ac:dyDescent="0.25">
      <c r="A94">
        <v>89</v>
      </c>
      <c r="B94" s="4">
        <v>1.2909999999999999</v>
      </c>
      <c r="C94">
        <v>1.6619999999999999</v>
      </c>
      <c r="D94">
        <v>1.9870000000000001</v>
      </c>
      <c r="E94">
        <v>2.3690000000000002</v>
      </c>
      <c r="F94">
        <v>2.6320000000000001</v>
      </c>
      <c r="G94">
        <v>3.1840000000000002</v>
      </c>
    </row>
    <row r="95" spans="1:7" x14ac:dyDescent="0.25">
      <c r="A95">
        <v>90</v>
      </c>
      <c r="B95" s="4">
        <v>1.2909999999999999</v>
      </c>
      <c r="C95">
        <v>1.6619999999999999</v>
      </c>
      <c r="D95">
        <v>1.9870000000000001</v>
      </c>
      <c r="E95">
        <v>2.3679999999999999</v>
      </c>
      <c r="F95">
        <v>2.6320000000000001</v>
      </c>
      <c r="G95">
        <v>3.1829999999999998</v>
      </c>
    </row>
    <row r="96" spans="1:7" x14ac:dyDescent="0.25">
      <c r="A96">
        <v>91</v>
      </c>
      <c r="B96" s="4">
        <v>1.2909999999999999</v>
      </c>
      <c r="C96">
        <v>1.6619999999999999</v>
      </c>
      <c r="D96">
        <v>1.986</v>
      </c>
      <c r="E96">
        <v>2.3679999999999999</v>
      </c>
      <c r="F96">
        <v>2.6309999999999998</v>
      </c>
      <c r="G96">
        <v>3.1819999999999999</v>
      </c>
    </row>
    <row r="97" spans="1:7" x14ac:dyDescent="0.25">
      <c r="A97">
        <v>92</v>
      </c>
      <c r="B97" s="4">
        <v>1.2909999999999999</v>
      </c>
      <c r="C97">
        <v>1.6619999999999999</v>
      </c>
      <c r="D97">
        <v>1.986</v>
      </c>
      <c r="E97">
        <v>2.3679999999999999</v>
      </c>
      <c r="F97">
        <v>2.63</v>
      </c>
      <c r="G97">
        <v>3.181</v>
      </c>
    </row>
    <row r="98" spans="1:7" x14ac:dyDescent="0.25">
      <c r="A98">
        <v>93</v>
      </c>
      <c r="B98" s="4">
        <v>1.2909999999999999</v>
      </c>
      <c r="C98">
        <v>1.661</v>
      </c>
      <c r="D98">
        <v>1.986</v>
      </c>
      <c r="E98">
        <v>2.367</v>
      </c>
      <c r="F98">
        <v>2.63</v>
      </c>
      <c r="G98">
        <v>3.18</v>
      </c>
    </row>
    <row r="99" spans="1:7" x14ac:dyDescent="0.25">
      <c r="A99">
        <v>94</v>
      </c>
      <c r="B99" s="4">
        <v>1.2909999999999999</v>
      </c>
      <c r="C99">
        <v>1.661</v>
      </c>
      <c r="D99">
        <v>1.986</v>
      </c>
      <c r="E99">
        <v>2.367</v>
      </c>
      <c r="F99">
        <v>2.629</v>
      </c>
      <c r="G99">
        <v>3.1789999999999998</v>
      </c>
    </row>
    <row r="100" spans="1:7" x14ac:dyDescent="0.25">
      <c r="A100">
        <v>95</v>
      </c>
      <c r="B100" s="4">
        <v>1.2909999999999999</v>
      </c>
      <c r="C100">
        <v>1.661</v>
      </c>
      <c r="D100">
        <v>1.9850000000000001</v>
      </c>
      <c r="E100">
        <v>2.3660000000000001</v>
      </c>
      <c r="F100">
        <v>2.629</v>
      </c>
      <c r="G100">
        <v>3.1779999999999999</v>
      </c>
    </row>
    <row r="101" spans="1:7" x14ac:dyDescent="0.25">
      <c r="A101">
        <v>96</v>
      </c>
      <c r="B101" s="4">
        <v>1.29</v>
      </c>
      <c r="C101">
        <v>1.661</v>
      </c>
      <c r="D101">
        <v>1.9850000000000001</v>
      </c>
      <c r="E101">
        <v>2.3660000000000001</v>
      </c>
      <c r="F101">
        <v>2.6280000000000001</v>
      </c>
      <c r="G101">
        <v>3.177</v>
      </c>
    </row>
    <row r="102" spans="1:7" x14ac:dyDescent="0.25">
      <c r="A102">
        <v>97</v>
      </c>
      <c r="B102" s="4">
        <v>1.29</v>
      </c>
      <c r="C102">
        <v>1.661</v>
      </c>
      <c r="D102">
        <v>1.9850000000000001</v>
      </c>
      <c r="E102">
        <v>2.3650000000000002</v>
      </c>
      <c r="F102">
        <v>2.6269999999999998</v>
      </c>
      <c r="G102">
        <v>3.1760000000000002</v>
      </c>
    </row>
    <row r="103" spans="1:7" x14ac:dyDescent="0.25">
      <c r="A103">
        <v>98</v>
      </c>
      <c r="B103" s="4">
        <v>1.29</v>
      </c>
      <c r="C103">
        <v>1.661</v>
      </c>
      <c r="D103">
        <v>1.984</v>
      </c>
      <c r="E103">
        <v>2.3650000000000002</v>
      </c>
      <c r="F103">
        <v>2.6269999999999998</v>
      </c>
      <c r="G103">
        <v>3.1749999999999998</v>
      </c>
    </row>
    <row r="104" spans="1:7" x14ac:dyDescent="0.25">
      <c r="A104">
        <v>99</v>
      </c>
      <c r="B104" s="4">
        <v>1.29</v>
      </c>
      <c r="C104">
        <v>1.66</v>
      </c>
      <c r="D104">
        <v>1.984</v>
      </c>
      <c r="E104">
        <v>2.3650000000000002</v>
      </c>
      <c r="F104">
        <v>2.6259999999999999</v>
      </c>
      <c r="G104">
        <v>3.1749999999999998</v>
      </c>
    </row>
    <row r="105" spans="1:7" x14ac:dyDescent="0.25">
      <c r="A105">
        <v>100</v>
      </c>
      <c r="B105" s="4">
        <v>1.29</v>
      </c>
      <c r="C105">
        <v>1.66</v>
      </c>
      <c r="D105">
        <v>1.984</v>
      </c>
      <c r="E105">
        <v>2.3639999999999999</v>
      </c>
      <c r="F105">
        <v>2.6259999999999999</v>
      </c>
      <c r="G105">
        <v>3.1739999999999999</v>
      </c>
    </row>
    <row r="106" spans="1:7" x14ac:dyDescent="0.25">
      <c r="A106" t="s">
        <v>1</v>
      </c>
      <c r="B106" s="4">
        <v>1.282</v>
      </c>
      <c r="C106">
        <v>1.645</v>
      </c>
      <c r="D106">
        <v>1.96</v>
      </c>
      <c r="E106">
        <v>2.3260000000000001</v>
      </c>
      <c r="F106">
        <v>2.5760000000000001</v>
      </c>
      <c r="G106">
        <v>3.09</v>
      </c>
    </row>
    <row r="111" spans="1:7" x14ac:dyDescent="0.25">
      <c r="A111" s="1" t="s">
        <v>3</v>
      </c>
    </row>
  </sheetData>
  <hyperlinks>
    <hyperlink ref="A111"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E31" sqref="E31:E44"/>
    </sheetView>
  </sheetViews>
  <sheetFormatPr defaultRowHeight="15" x14ac:dyDescent="0.25"/>
  <cols>
    <col min="1" max="1" width="23.85546875" bestFit="1" customWidth="1"/>
    <col min="2" max="2" width="14.7109375" customWidth="1"/>
    <col min="3" max="3" width="14.28515625" customWidth="1"/>
    <col min="4" max="4" width="15.85546875" customWidth="1"/>
    <col min="5" max="5" width="14.85546875" bestFit="1" customWidth="1"/>
  </cols>
  <sheetData>
    <row r="1" spans="1:5" x14ac:dyDescent="0.25">
      <c r="A1" s="3" t="s">
        <v>5</v>
      </c>
      <c r="B1" s="9">
        <v>978900</v>
      </c>
      <c r="C1" s="19"/>
      <c r="D1" s="11"/>
      <c r="E1" s="10"/>
    </row>
    <row r="2" spans="1:5" x14ac:dyDescent="0.25">
      <c r="A2" s="3" t="s">
        <v>6</v>
      </c>
      <c r="B2" s="11">
        <v>13489</v>
      </c>
      <c r="C2" s="20"/>
      <c r="D2" s="11"/>
      <c r="E2" s="12"/>
    </row>
    <row r="3" spans="1:5" x14ac:dyDescent="0.25">
      <c r="A3" s="3" t="s">
        <v>56</v>
      </c>
      <c r="B3" s="11">
        <v>133319</v>
      </c>
      <c r="C3" s="20"/>
      <c r="D3" s="11"/>
      <c r="E3" s="12"/>
    </row>
    <row r="4" spans="1:5" x14ac:dyDescent="0.25">
      <c r="A4" s="3" t="s">
        <v>7</v>
      </c>
      <c r="B4" s="11"/>
      <c r="C4" s="20"/>
      <c r="D4" s="11"/>
      <c r="E4" s="12"/>
    </row>
    <row r="5" spans="1:5" x14ac:dyDescent="0.25">
      <c r="A5" s="3" t="s">
        <v>8</v>
      </c>
      <c r="B5" s="15" t="s">
        <v>57</v>
      </c>
      <c r="C5" s="20" t="s">
        <v>58</v>
      </c>
      <c r="D5" s="15"/>
      <c r="E5" s="12"/>
    </row>
    <row r="6" spans="1:5" x14ac:dyDescent="0.25">
      <c r="A6" s="3" t="s">
        <v>18</v>
      </c>
      <c r="B6" s="15" t="s">
        <v>59</v>
      </c>
      <c r="C6" s="20"/>
      <c r="D6" s="38"/>
      <c r="E6" s="12"/>
    </row>
    <row r="7" spans="1:5" x14ac:dyDescent="0.25">
      <c r="A7" s="3" t="s">
        <v>24</v>
      </c>
      <c r="B7" s="24" t="s">
        <v>32</v>
      </c>
      <c r="C7" s="20"/>
      <c r="D7" s="39"/>
      <c r="E7" s="12"/>
    </row>
    <row r="8" spans="1:5" x14ac:dyDescent="0.25">
      <c r="A8" s="3"/>
      <c r="B8" s="13"/>
      <c r="C8" s="20"/>
      <c r="D8" s="13"/>
      <c r="E8" s="12"/>
    </row>
    <row r="9" spans="1:5" x14ac:dyDescent="0.25">
      <c r="A9" s="3" t="s">
        <v>55</v>
      </c>
      <c r="B9" s="39" t="s">
        <v>22</v>
      </c>
      <c r="C9" s="41" t="s">
        <v>23</v>
      </c>
      <c r="D9" s="39"/>
      <c r="E9" s="42"/>
    </row>
    <row r="10" spans="1:5" x14ac:dyDescent="0.25">
      <c r="A10" s="60">
        <v>41438</v>
      </c>
      <c r="B10" s="62">
        <v>7.9100000000000004E-2</v>
      </c>
      <c r="C10" s="37">
        <f>LN(B10)</f>
        <v>-2.5370424042085289</v>
      </c>
      <c r="D10" s="11"/>
      <c r="E10" s="43"/>
    </row>
    <row r="11" spans="1:5" x14ac:dyDescent="0.25">
      <c r="A11" s="60">
        <v>41465</v>
      </c>
      <c r="B11" s="63">
        <v>7.4099999999999999E-2</v>
      </c>
      <c r="C11" s="37">
        <f t="shared" ref="C11:E15" si="0">LN(B11)</f>
        <v>-2.6023397466800957</v>
      </c>
      <c r="D11" s="11"/>
      <c r="E11" s="43"/>
    </row>
    <row r="12" spans="1:5" x14ac:dyDescent="0.25">
      <c r="A12" s="60">
        <v>41501</v>
      </c>
      <c r="B12" s="63">
        <v>0.127</v>
      </c>
      <c r="C12" s="37">
        <f t="shared" si="0"/>
        <v>-2.0635681925235456</v>
      </c>
      <c r="D12" s="11"/>
      <c r="E12" s="43"/>
    </row>
    <row r="13" spans="1:5" x14ac:dyDescent="0.25">
      <c r="A13" s="60">
        <v>41800</v>
      </c>
      <c r="B13" s="63">
        <v>4.2900000000000001E-2</v>
      </c>
      <c r="C13" s="37">
        <f t="shared" si="0"/>
        <v>-3.1488834530481657</v>
      </c>
      <c r="D13" s="11"/>
      <c r="E13" s="43"/>
    </row>
    <row r="14" spans="1:5" x14ac:dyDescent="0.25">
      <c r="A14" s="60">
        <v>41828</v>
      </c>
      <c r="B14" s="63">
        <v>0.124</v>
      </c>
      <c r="C14" s="37">
        <f t="shared" si="0"/>
        <v>-2.0874737133771002</v>
      </c>
      <c r="D14" s="11"/>
      <c r="E14" s="43"/>
    </row>
    <row r="15" spans="1:5" x14ac:dyDescent="0.25">
      <c r="A15" s="60">
        <v>41863</v>
      </c>
      <c r="B15" s="63">
        <v>0.188</v>
      </c>
      <c r="C15" s="37">
        <f t="shared" si="0"/>
        <v>-1.6713133161521878</v>
      </c>
      <c r="D15" s="11"/>
      <c r="E15" s="43"/>
    </row>
    <row r="16" spans="1:5" x14ac:dyDescent="0.25">
      <c r="A16" s="61"/>
      <c r="B16" s="11"/>
      <c r="C16" s="37"/>
      <c r="D16" s="11"/>
      <c r="E16" s="43"/>
    </row>
    <row r="17" spans="1:5" x14ac:dyDescent="0.25">
      <c r="B17" s="11"/>
      <c r="C17" s="37"/>
      <c r="D17" s="13"/>
      <c r="E17" s="12"/>
    </row>
    <row r="18" spans="1:5" x14ac:dyDescent="0.25">
      <c r="B18" s="11"/>
      <c r="C18" s="37"/>
      <c r="D18" s="13"/>
      <c r="E18" s="12"/>
    </row>
    <row r="19" spans="1:5" x14ac:dyDescent="0.25">
      <c r="B19" s="11"/>
      <c r="C19" s="37"/>
      <c r="D19" s="13"/>
      <c r="E19" s="12"/>
    </row>
    <row r="20" spans="1:5" x14ac:dyDescent="0.25">
      <c r="B20" s="11"/>
      <c r="C20" s="37"/>
      <c r="D20" s="13"/>
      <c r="E20" s="12"/>
    </row>
    <row r="21" spans="1:5" x14ac:dyDescent="0.25">
      <c r="B21" s="11"/>
      <c r="C21" s="37"/>
      <c r="D21" s="13"/>
      <c r="E21" s="12"/>
    </row>
    <row r="22" spans="1:5" x14ac:dyDescent="0.25">
      <c r="A22" s="3"/>
      <c r="B22" s="13"/>
      <c r="C22" s="20"/>
      <c r="D22" s="13"/>
      <c r="E22" s="12"/>
    </row>
    <row r="23" spans="1:5" x14ac:dyDescent="0.25">
      <c r="B23" s="13"/>
      <c r="C23" s="20"/>
      <c r="D23" s="13"/>
      <c r="E23" s="12"/>
    </row>
    <row r="24" spans="1:5" x14ac:dyDescent="0.25">
      <c r="B24" s="13"/>
      <c r="C24" s="20"/>
      <c r="D24" s="13"/>
      <c r="E24" s="12"/>
    </row>
    <row r="25" spans="1:5" x14ac:dyDescent="0.25">
      <c r="B25" s="13"/>
      <c r="C25" s="20"/>
      <c r="D25" s="13"/>
      <c r="E25" s="12"/>
    </row>
    <row r="26" spans="1:5" x14ac:dyDescent="0.25">
      <c r="B26" s="13"/>
      <c r="C26" s="20"/>
      <c r="D26" s="13"/>
      <c r="E26" s="12"/>
    </row>
    <row r="27" spans="1:5" x14ac:dyDescent="0.25">
      <c r="B27" s="13"/>
      <c r="C27" s="20"/>
      <c r="D27" s="13"/>
      <c r="E27" s="12"/>
    </row>
    <row r="28" spans="1:5" x14ac:dyDescent="0.25">
      <c r="B28" s="13"/>
      <c r="C28" s="20"/>
      <c r="D28" s="13"/>
      <c r="E28" s="12"/>
    </row>
    <row r="29" spans="1:5" x14ac:dyDescent="0.25">
      <c r="B29" s="13"/>
      <c r="C29" s="20"/>
      <c r="D29" s="13"/>
      <c r="E29" s="12"/>
    </row>
    <row r="30" spans="1:5" x14ac:dyDescent="0.25">
      <c r="A30" s="6" t="s">
        <v>9</v>
      </c>
      <c r="B30" s="32"/>
      <c r="C30" s="25">
        <f>COUNTA(B10:B27)</f>
        <v>6</v>
      </c>
      <c r="D30" s="14"/>
      <c r="E30" s="16">
        <f>COUNTA(D10:D27)</f>
        <v>0</v>
      </c>
    </row>
    <row r="31" spans="1:5" x14ac:dyDescent="0.25">
      <c r="A31" s="7" t="s">
        <v>10</v>
      </c>
      <c r="B31" s="33"/>
      <c r="C31" s="26">
        <f>AVERAGE(C10:C27)</f>
        <v>-2.3517701376649378</v>
      </c>
      <c r="D31" s="14"/>
      <c r="E31" s="17"/>
    </row>
    <row r="32" spans="1:5" x14ac:dyDescent="0.25">
      <c r="A32" s="7" t="s">
        <v>11</v>
      </c>
      <c r="B32" s="34"/>
      <c r="C32" s="26">
        <f>MEDIAN(C10:C27)</f>
        <v>-2.3122580587928145</v>
      </c>
      <c r="D32" s="14"/>
      <c r="E32" s="17"/>
    </row>
    <row r="33" spans="1:5" x14ac:dyDescent="0.25">
      <c r="A33" s="7" t="s">
        <v>12</v>
      </c>
      <c r="B33" s="35"/>
      <c r="C33" s="27">
        <f>(STDEV(C10:C27))</f>
        <v>0.51931397560460446</v>
      </c>
      <c r="D33" s="14"/>
      <c r="E33" s="18"/>
    </row>
    <row r="34" spans="1:5" x14ac:dyDescent="0.25">
      <c r="A34" s="7" t="s">
        <v>15</v>
      </c>
      <c r="B34" s="35"/>
      <c r="C34" s="27">
        <f>C33/(SQRT(C30))</f>
        <v>0.21200904275457205</v>
      </c>
      <c r="D34" s="14"/>
      <c r="E34" s="18"/>
    </row>
    <row r="35" spans="1:5" x14ac:dyDescent="0.25">
      <c r="A35" s="8" t="s">
        <v>17</v>
      </c>
      <c r="B35" s="32"/>
      <c r="C35" s="25">
        <f>C30-1</f>
        <v>5</v>
      </c>
      <c r="D35" s="14"/>
      <c r="E35" s="16"/>
    </row>
    <row r="36" spans="1:5" x14ac:dyDescent="0.25">
      <c r="A36" s="7" t="s">
        <v>16</v>
      </c>
      <c r="B36" s="35"/>
      <c r="C36" s="27">
        <f>LOOKUP(C35,'t values'!$A$6:$A$105,'t values'!$B$6:$B$105)</f>
        <v>1.476</v>
      </c>
      <c r="D36" s="14"/>
      <c r="E36" s="18"/>
    </row>
    <row r="37" spans="1:5" x14ac:dyDescent="0.25">
      <c r="A37" s="7" t="s">
        <v>13</v>
      </c>
      <c r="B37" s="36"/>
      <c r="C37" s="27">
        <f>C31-(C$36*C$34)</f>
        <v>-2.6646954847706863</v>
      </c>
      <c r="D37" s="31"/>
      <c r="E37" s="18"/>
    </row>
    <row r="38" spans="1:5" ht="15.75" thickBot="1" x14ac:dyDescent="0.3">
      <c r="A38" s="7" t="s">
        <v>14</v>
      </c>
      <c r="B38" s="35"/>
      <c r="C38" s="27">
        <f>C$31+(C$36*C$34)</f>
        <v>-2.0388447905591893</v>
      </c>
      <c r="D38" s="31"/>
      <c r="E38" s="18"/>
    </row>
    <row r="39" spans="1:5" x14ac:dyDescent="0.25">
      <c r="A39" s="52" t="s">
        <v>29</v>
      </c>
      <c r="B39" s="21"/>
      <c r="C39" s="46">
        <f>(EXP(C31))*1000</f>
        <v>95.200494995579405</v>
      </c>
      <c r="D39" s="28"/>
      <c r="E39" s="22"/>
    </row>
    <row r="40" spans="1:5" x14ac:dyDescent="0.25">
      <c r="A40" s="53" t="s">
        <v>33</v>
      </c>
      <c r="B40" s="20"/>
      <c r="C40" s="47"/>
      <c r="D40" s="29"/>
      <c r="E40" s="44"/>
    </row>
    <row r="41" spans="1:5" x14ac:dyDescent="0.25">
      <c r="A41" s="53" t="s">
        <v>30</v>
      </c>
      <c r="B41" s="20"/>
      <c r="C41" s="44">
        <f>(EXP(C37))*1000</f>
        <v>69.62055082365535</v>
      </c>
      <c r="D41" s="29"/>
      <c r="E41" s="44"/>
    </row>
    <row r="42" spans="1:5" ht="15.75" thickBot="1" x14ac:dyDescent="0.3">
      <c r="A42" s="54" t="s">
        <v>31</v>
      </c>
      <c r="B42" s="23"/>
      <c r="C42" s="45">
        <f>(EXP(C38))*1000</f>
        <v>130.17900806846114</v>
      </c>
      <c r="D42" s="30"/>
      <c r="E42" s="45"/>
    </row>
    <row r="43" spans="1:5" x14ac:dyDescent="0.25">
      <c r="A43" s="52" t="s">
        <v>19</v>
      </c>
      <c r="B43" s="21"/>
      <c r="C43" s="48" t="s">
        <v>20</v>
      </c>
      <c r="D43" s="28"/>
      <c r="E43" s="49"/>
    </row>
    <row r="44" spans="1:5" ht="15.75" thickBot="1" x14ac:dyDescent="0.3">
      <c r="A44" s="54" t="s">
        <v>21</v>
      </c>
      <c r="B44" s="23"/>
      <c r="C44" s="50" t="s">
        <v>60</v>
      </c>
      <c r="D44" s="30"/>
      <c r="E44" s="51"/>
    </row>
    <row r="45" spans="1:5" x14ac:dyDescent="0.25">
      <c r="C45" s="20"/>
    </row>
    <row r="46" spans="1:5" x14ac:dyDescent="0.25">
      <c r="C46" s="20"/>
    </row>
  </sheetData>
  <printOptions gridLine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Criteria</vt:lpstr>
      <vt:lpstr>t values</vt:lpstr>
      <vt:lpstr>TP REC&amp;FAL</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Beranek, Ashley</dc:creator>
  <cp:lastModifiedBy>Unmuth, Jean M</cp:lastModifiedBy>
  <cp:lastPrinted>2016-02-17T20:51:41Z</cp:lastPrinted>
  <dcterms:created xsi:type="dcterms:W3CDTF">2013-02-19T19:05:26Z</dcterms:created>
  <dcterms:modified xsi:type="dcterms:W3CDTF">2016-03-30T20:54:46Z</dcterms:modified>
</cp:coreProperties>
</file>