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Enumeration" sheetId="1" r:id="rId1"/>
    <sheet name="Instructions" sheetId="2" r:id="rId2"/>
    <sheet name="Images" sheetId="3" r:id="rId3"/>
  </sheets>
  <calcPr calcId="145621"/>
</workbook>
</file>

<file path=xl/calcChain.xml><?xml version="1.0" encoding="utf-8"?>
<calcChain xmlns="http://schemas.openxmlformats.org/spreadsheetml/2006/main">
  <c r="C54" i="1" l="1"/>
  <c r="C43" i="1"/>
  <c r="B36" i="1"/>
  <c r="D36" i="1" s="1"/>
  <c r="D43" i="1" s="1"/>
  <c r="E43" i="1" l="1"/>
  <c r="F43" i="1" s="1"/>
  <c r="C29" i="1"/>
  <c r="C18" i="1"/>
  <c r="B11" i="1"/>
  <c r="D11" i="1" s="1"/>
  <c r="D18" i="1" s="1"/>
  <c r="F45" i="1" l="1"/>
  <c r="F46" i="1"/>
  <c r="F20" i="1"/>
  <c r="E18" i="1"/>
  <c r="F18" i="1" s="1"/>
  <c r="F21" i="1"/>
</calcChain>
</file>

<file path=xl/sharedStrings.xml><?xml version="1.0" encoding="utf-8"?>
<sst xmlns="http://schemas.openxmlformats.org/spreadsheetml/2006/main" count="91" uniqueCount="64">
  <si>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</si>
  <si>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</si>
  <si>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</si>
  <si>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</si>
  <si>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</si>
  <si>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</si>
  <si>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</si>
  <si>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</si>
  <si>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Distance towed (m)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</si>
  <si>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</si>
  <si>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</si>
  <si>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</si>
  <si>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</si>
  <si>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</si>
  <si>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</si>
  <si>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</si>
  <si>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</si>
  <si>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</si>
  <si>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</si>
  <si>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</si>
  <si>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</si>
  <si>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</si>
  <si>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</si>
  <si>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</si>
  <si>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</si>
  <si>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</si>
  <si>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</si>
  <si>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</si>
  <si>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</si>
  <si>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</si>
  <si>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</si>
  <si>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</si>
  <si>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</si>
  <si>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</si>
  <si>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</si>
  <si>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</si>
  <si>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</si>
  <si>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</si>
  <si>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</si>
  <si>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</si>
  <si>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</si>
  <si>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</si>
  <si>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</si>
  <si>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</si>
  <si>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</si>
  <si>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</si>
  <si>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</si>
  <si>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</si>
  <si>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</si>
  <si>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</si>
  <si>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</si>
  <si>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</si>
  <si>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</si>
  <si>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Kelly Lake</t>
  </si>
  <si>
    <t>Oconto County</t>
  </si>
  <si>
    <t>WBIC 446600</t>
  </si>
  <si>
    <t>Adult mussels were found in June 2015.</t>
  </si>
  <si>
    <t>Fragment of  material that is likely veliger shell</t>
  </si>
  <si>
    <t>SWIMS station 10004132</t>
  </si>
  <si>
    <t>SOUTH SITE</t>
  </si>
  <si>
    <t>NORTH SITE</t>
  </si>
  <si>
    <t>(not on bottle; extrapolated from South site tow)</t>
  </si>
  <si>
    <t>fragment</t>
  </si>
  <si>
    <t>Condensed material before enumeration. Veligers were found in initial scan of bottle from South site at sparse densities.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</si>
</sst>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0" borderId="0" xfId="0" applyFont="1"/>
    <xf numFmtId="14" fontId="0" fillId="0" borderId="0" xfId="0" applyNumberFormat="1"/>
    <xf numFmtId="0" fontId="4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142875</xdr:rowOff>
    </xdr:from>
    <xdr:to>
      <xdr:col>11</xdr:col>
      <xdr:colOff>482600</xdr:colOff>
      <xdr:row>33</xdr:row>
      <xdr:rowOff>19050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2875"/>
          <a:ext cx="6959600" cy="52197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</xdr:colOff>
      <xdr:row>1</xdr:row>
      <xdr:rowOff>66675</xdr:rowOff>
    </xdr:from>
    <xdr:to>
      <xdr:col>23</xdr:col>
      <xdr:colOff>104775</xdr:colOff>
      <xdr:row>32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28600"/>
          <a:ext cx="6807200" cy="510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219850</xdr:colOff>
      <xdr:row>34</xdr:row>
      <xdr:rowOff>16650</xdr:rowOff>
    </xdr:from>
    <xdr:to>
      <xdr:col>11</xdr:col>
      <xdr:colOff>321450</xdr:colOff>
      <xdr:row>65</xdr:row>
      <xdr:rowOff>102375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50" y="5522100"/>
          <a:ext cx="6807200" cy="51054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34</xdr:row>
      <xdr:rowOff>23811</xdr:rowOff>
    </xdr:from>
    <xdr:to>
      <xdr:col>23</xdr:col>
      <xdr:colOff>114300</xdr:colOff>
      <xdr:row>65</xdr:row>
      <xdr:rowOff>104774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5529261"/>
          <a:ext cx="6800850" cy="5100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tabSelected="1" zoomScaleNormal="100" workbookViewId="0">
      <selection activeCell="Q43" sqref="Q43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6" x14ac:dyDescent="0.2">
      <c r="A1" s="17" t="s">
        <v>53</v>
      </c>
      <c r="B1" s="21" t="s">
        <v>54</v>
      </c>
      <c r="C1" s="21" t="s">
        <v>55</v>
      </c>
      <c r="D1" s="22">
        <v>42187</v>
      </c>
      <c r="F1" s="23" t="s">
        <v>58</v>
      </c>
    </row>
    <row r="2" spans="1:6" x14ac:dyDescent="0.2">
      <c r="A2" s="17"/>
      <c r="B2" s="21"/>
      <c r="C2" s="21"/>
      <c r="D2" s="22"/>
      <c r="F2" s="23"/>
    </row>
    <row r="3" spans="1:6" x14ac:dyDescent="0.2">
      <c r="A3" s="21" t="s">
        <v>63</v>
      </c>
      <c r="B3" s="21"/>
      <c r="C3" s="21"/>
      <c r="D3" s="22"/>
      <c r="F3" s="23"/>
    </row>
    <row r="4" spans="1:6" x14ac:dyDescent="0.2">
      <c r="A4" t="s">
        <v>56</v>
      </c>
      <c r="B4" s="21"/>
      <c r="C4" s="21"/>
      <c r="D4" s="22"/>
      <c r="F4" s="23"/>
    </row>
    <row r="5" spans="1:6" x14ac:dyDescent="0.2">
      <c r="A5" s="17"/>
      <c r="B5" s="21"/>
      <c r="C5" s="21"/>
      <c r="D5" s="22"/>
      <c r="F5" s="23"/>
    </row>
    <row r="6" spans="1:6" x14ac:dyDescent="0.2">
      <c r="A6" s="17" t="s">
        <v>60</v>
      </c>
    </row>
    <row r="8" spans="1:6" x14ac:dyDescent="0.2">
      <c r="A8" t="s">
        <v>6</v>
      </c>
      <c r="B8" t="s">
        <v>7</v>
      </c>
    </row>
    <row r="9" spans="1:6" x14ac:dyDescent="0.2">
      <c r="B9" s="1" t="s">
        <v>9</v>
      </c>
      <c r="C9" s="1" t="s">
        <v>10</v>
      </c>
      <c r="D9" s="1" t="s">
        <v>11</v>
      </c>
      <c r="E9" s="1"/>
    </row>
    <row r="10" spans="1:6" ht="13.5" thickBot="1" x14ac:dyDescent="0.25">
      <c r="A10" s="6" t="s">
        <v>27</v>
      </c>
      <c r="B10" s="6" t="s">
        <v>12</v>
      </c>
      <c r="C10" s="6" t="s">
        <v>8</v>
      </c>
      <c r="D10" s="7" t="s">
        <v>13</v>
      </c>
      <c r="E10" s="15"/>
    </row>
    <row r="11" spans="1:6" x14ac:dyDescent="0.2">
      <c r="A11" s="5">
        <v>0.5</v>
      </c>
      <c r="B11" s="11">
        <f>PI()*(A11/2)^2</f>
        <v>0.19634954084936207</v>
      </c>
      <c r="C11" s="1">
        <v>8</v>
      </c>
      <c r="D11" s="10">
        <f>B11*C11</f>
        <v>1.5707963267948966</v>
      </c>
      <c r="E11" s="1"/>
    </row>
    <row r="12" spans="1:6" x14ac:dyDescent="0.2">
      <c r="C12" s="21" t="s">
        <v>61</v>
      </c>
    </row>
    <row r="14" spans="1:6" x14ac:dyDescent="0.2">
      <c r="A14" t="s">
        <v>0</v>
      </c>
    </row>
    <row r="16" spans="1:6" x14ac:dyDescent="0.2">
      <c r="A16" t="s">
        <v>1</v>
      </c>
      <c r="B16" t="s">
        <v>17</v>
      </c>
      <c r="C16" t="s">
        <v>20</v>
      </c>
      <c r="D16" t="s">
        <v>2</v>
      </c>
      <c r="E16" s="19" t="s">
        <v>4</v>
      </c>
    </row>
    <row r="17" spans="1:6" ht="13.5" thickBot="1" x14ac:dyDescent="0.25">
      <c r="A17" s="15" t="s">
        <v>28</v>
      </c>
      <c r="B17" s="7" t="s">
        <v>18</v>
      </c>
      <c r="C17" s="8" t="s">
        <v>19</v>
      </c>
      <c r="D17" s="7" t="s">
        <v>3</v>
      </c>
      <c r="E17" s="19" t="s">
        <v>5</v>
      </c>
      <c r="F17" s="14" t="s">
        <v>21</v>
      </c>
    </row>
    <row r="18" spans="1:6" x14ac:dyDescent="0.2">
      <c r="A18" s="16">
        <v>300</v>
      </c>
      <c r="B18" s="18">
        <v>0</v>
      </c>
      <c r="C18" s="1">
        <f>ROUND(AVERAGE(B18:B27),4)</f>
        <v>0.1</v>
      </c>
      <c r="D18" s="2">
        <f>ROUND((D11*1000),1)</f>
        <v>1570.8</v>
      </c>
      <c r="E18" s="20">
        <f>ROUND((((C18*1000)*(A18/1000))/$D$18),4)</f>
        <v>1.9099999999999999E-2</v>
      </c>
      <c r="F18" s="13">
        <f>ROUND((E18*1000),0)</f>
        <v>19</v>
      </c>
    </row>
    <row r="19" spans="1:6" x14ac:dyDescent="0.2">
      <c r="B19" s="18">
        <v>0</v>
      </c>
    </row>
    <row r="20" spans="1:6" x14ac:dyDescent="0.2">
      <c r="B20" s="18">
        <v>0</v>
      </c>
      <c r="E20" s="4" t="s">
        <v>15</v>
      </c>
      <c r="F20" s="1">
        <f>ROUND(((($C$18+$C$29)*$A$18)/($D$18))*1000,0)</f>
        <v>79</v>
      </c>
    </row>
    <row r="21" spans="1:6" x14ac:dyDescent="0.2">
      <c r="B21" s="18">
        <v>0</v>
      </c>
      <c r="E21" s="4" t="s">
        <v>16</v>
      </c>
      <c r="F21" s="1">
        <f>ROUND(((($C$18-$C$29)*$A$18)/($D$18))*1000,0)</f>
        <v>-41</v>
      </c>
    </row>
    <row r="22" spans="1:6" x14ac:dyDescent="0.2">
      <c r="B22" s="18">
        <v>0</v>
      </c>
    </row>
    <row r="23" spans="1:6" x14ac:dyDescent="0.2">
      <c r="B23" s="18">
        <v>0</v>
      </c>
    </row>
    <row r="24" spans="1:6" x14ac:dyDescent="0.2">
      <c r="B24" s="18">
        <v>0</v>
      </c>
    </row>
    <row r="25" spans="1:6" x14ac:dyDescent="0.2">
      <c r="B25" s="18">
        <v>1</v>
      </c>
      <c r="C25" s="21" t="s">
        <v>57</v>
      </c>
    </row>
    <row r="26" spans="1:6" x14ac:dyDescent="0.2">
      <c r="B26" s="18">
        <v>0</v>
      </c>
    </row>
    <row r="27" spans="1:6" x14ac:dyDescent="0.2">
      <c r="B27" s="18">
        <v>0</v>
      </c>
    </row>
    <row r="29" spans="1:6" x14ac:dyDescent="0.2">
      <c r="B29" s="9" t="s">
        <v>14</v>
      </c>
      <c r="C29" s="12">
        <f>STDEV(B18:B27)</f>
        <v>0.31622776601683794</v>
      </c>
    </row>
    <row r="31" spans="1:6" x14ac:dyDescent="0.2">
      <c r="A31" s="17" t="s">
        <v>59</v>
      </c>
    </row>
    <row r="33" spans="1:6" x14ac:dyDescent="0.2">
      <c r="A33" t="s">
        <v>6</v>
      </c>
      <c r="B33" t="s">
        <v>7</v>
      </c>
    </row>
    <row r="34" spans="1:6" x14ac:dyDescent="0.2">
      <c r="B34" s="1" t="s">
        <v>9</v>
      </c>
      <c r="C34" s="1" t="s">
        <v>10</v>
      </c>
      <c r="D34" s="1" t="s">
        <v>11</v>
      </c>
      <c r="E34" s="1"/>
    </row>
    <row r="35" spans="1:6" ht="13.5" thickBot="1" x14ac:dyDescent="0.25">
      <c r="A35" s="6" t="s">
        <v>27</v>
      </c>
      <c r="B35" s="6" t="s">
        <v>12</v>
      </c>
      <c r="C35" s="6" t="s">
        <v>8</v>
      </c>
      <c r="D35" s="7" t="s">
        <v>13</v>
      </c>
      <c r="E35" s="15"/>
    </row>
    <row r="36" spans="1:6" x14ac:dyDescent="0.2">
      <c r="A36" s="5">
        <v>0.5</v>
      </c>
      <c r="B36" s="11">
        <f>PI()*(A36/2)^2</f>
        <v>0.19634954084936207</v>
      </c>
      <c r="C36" s="1">
        <v>4</v>
      </c>
      <c r="D36" s="10">
        <f>B36*C36</f>
        <v>0.78539816339744828</v>
      </c>
      <c r="E36" s="1"/>
    </row>
    <row r="39" spans="1:6" x14ac:dyDescent="0.2">
      <c r="A39" t="s">
        <v>0</v>
      </c>
    </row>
    <row r="41" spans="1:6" x14ac:dyDescent="0.2">
      <c r="A41" t="s">
        <v>1</v>
      </c>
      <c r="B41" t="s">
        <v>17</v>
      </c>
      <c r="C41" t="s">
        <v>20</v>
      </c>
      <c r="D41" t="s">
        <v>2</v>
      </c>
      <c r="E41" s="19" t="s">
        <v>4</v>
      </c>
    </row>
    <row r="42" spans="1:6" ht="13.5" thickBot="1" x14ac:dyDescent="0.25">
      <c r="A42" s="15" t="s">
        <v>28</v>
      </c>
      <c r="B42" s="7" t="s">
        <v>18</v>
      </c>
      <c r="C42" s="8" t="s">
        <v>19</v>
      </c>
      <c r="D42" s="7" t="s">
        <v>3</v>
      </c>
      <c r="E42" s="19" t="s">
        <v>5</v>
      </c>
      <c r="F42" s="14" t="s">
        <v>21</v>
      </c>
    </row>
    <row r="43" spans="1:6" x14ac:dyDescent="0.2">
      <c r="A43" s="16">
        <v>60</v>
      </c>
      <c r="B43" s="18">
        <v>1</v>
      </c>
      <c r="C43" s="1">
        <f>ROUND(AVERAGE(B43:B52),4)</f>
        <v>0.2</v>
      </c>
      <c r="D43" s="2">
        <f>ROUND((D36*1000),1)</f>
        <v>785.4</v>
      </c>
      <c r="E43" s="20">
        <f>ROUND((((C43*1000)*(A43/1000))/$D$18),4)</f>
        <v>7.6E-3</v>
      </c>
      <c r="F43" s="13">
        <f>ROUND((E43*1000),0)</f>
        <v>8</v>
      </c>
    </row>
    <row r="44" spans="1:6" x14ac:dyDescent="0.2">
      <c r="B44" s="18">
        <v>0</v>
      </c>
    </row>
    <row r="45" spans="1:6" x14ac:dyDescent="0.2">
      <c r="B45" s="18">
        <v>0</v>
      </c>
      <c r="E45" s="4" t="s">
        <v>15</v>
      </c>
      <c r="F45" s="1">
        <f>ROUND(((($C$18+$C$29)*$A$18)/($D$18))*1000,0)</f>
        <v>79</v>
      </c>
    </row>
    <row r="46" spans="1:6" x14ac:dyDescent="0.2">
      <c r="B46" s="18">
        <v>0</v>
      </c>
      <c r="E46" s="4" t="s">
        <v>16</v>
      </c>
      <c r="F46" s="1">
        <f>ROUND(((($C$18-$C$29)*$A$18)/($D$18))*1000,0)</f>
        <v>-41</v>
      </c>
    </row>
    <row r="47" spans="1:6" x14ac:dyDescent="0.2">
      <c r="B47" s="18">
        <v>0</v>
      </c>
    </row>
    <row r="48" spans="1:6" x14ac:dyDescent="0.2">
      <c r="B48" s="18">
        <v>0</v>
      </c>
    </row>
    <row r="49" spans="2:3" x14ac:dyDescent="0.2">
      <c r="B49" s="18">
        <v>0</v>
      </c>
    </row>
    <row r="50" spans="2:3" x14ac:dyDescent="0.2">
      <c r="B50" s="18">
        <v>0</v>
      </c>
      <c r="C50" s="21"/>
    </row>
    <row r="51" spans="2:3" x14ac:dyDescent="0.2">
      <c r="B51" s="18">
        <v>1</v>
      </c>
      <c r="C51" t="s">
        <v>62</v>
      </c>
    </row>
    <row r="52" spans="2:3" x14ac:dyDescent="0.2">
      <c r="B52" s="18">
        <v>0</v>
      </c>
    </row>
    <row r="54" spans="2:3" x14ac:dyDescent="0.2">
      <c r="B54" s="9" t="s">
        <v>14</v>
      </c>
      <c r="C54" s="12">
        <f>STDEV(B43:B52)</f>
        <v>0.4216370213557839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26</v>
      </c>
    </row>
    <row r="4" spans="1:4" x14ac:dyDescent="0.2">
      <c r="A4" t="s">
        <v>22</v>
      </c>
      <c r="C4" s="3" t="s">
        <v>23</v>
      </c>
      <c r="D4" t="s">
        <v>24</v>
      </c>
    </row>
    <row r="6" spans="1:4" x14ac:dyDescent="0.2">
      <c r="A6" t="s">
        <v>25</v>
      </c>
    </row>
    <row r="8" spans="1:4" x14ac:dyDescent="0.2">
      <c r="A8" t="s">
        <v>51</v>
      </c>
    </row>
    <row r="9" spans="1:4" x14ac:dyDescent="0.2">
      <c r="A9" t="s">
        <v>29</v>
      </c>
    </row>
    <row r="11" spans="1:4" x14ac:dyDescent="0.2">
      <c r="A11" t="s">
        <v>30</v>
      </c>
    </row>
    <row r="12" spans="1:4" x14ac:dyDescent="0.2">
      <c r="A12" t="s">
        <v>31</v>
      </c>
    </row>
    <row r="13" spans="1:4" x14ac:dyDescent="0.2">
      <c r="A13" t="s">
        <v>32</v>
      </c>
    </row>
    <row r="14" spans="1:4" x14ac:dyDescent="0.2">
      <c r="A14" t="s">
        <v>52</v>
      </c>
    </row>
    <row r="15" spans="1:4" x14ac:dyDescent="0.2">
      <c r="A15" t="s">
        <v>33</v>
      </c>
    </row>
    <row r="16" spans="1:4" x14ac:dyDescent="0.2">
      <c r="A16" t="s">
        <v>34</v>
      </c>
    </row>
    <row r="18" spans="1:1" x14ac:dyDescent="0.2">
      <c r="A18" t="s">
        <v>35</v>
      </c>
    </row>
    <row r="19" spans="1:1" x14ac:dyDescent="0.2">
      <c r="A19" t="s">
        <v>36</v>
      </c>
    </row>
    <row r="20" spans="1:1" x14ac:dyDescent="0.2">
      <c r="A20" t="s">
        <v>37</v>
      </c>
    </row>
    <row r="21" spans="1:1" x14ac:dyDescent="0.2">
      <c r="A21" t="s">
        <v>38</v>
      </c>
    </row>
    <row r="23" spans="1:1" x14ac:dyDescent="0.2">
      <c r="A23" t="s">
        <v>39</v>
      </c>
    </row>
    <row r="25" spans="1:1" x14ac:dyDescent="0.2">
      <c r="A25" t="s">
        <v>40</v>
      </c>
    </row>
    <row r="26" spans="1:1" x14ac:dyDescent="0.2">
      <c r="A26" t="s">
        <v>31</v>
      </c>
    </row>
    <row r="27" spans="1:1" x14ac:dyDescent="0.2">
      <c r="A27" t="s">
        <v>41</v>
      </c>
    </row>
    <row r="28" spans="1:1" x14ac:dyDescent="0.2">
      <c r="A28" t="s">
        <v>42</v>
      </c>
    </row>
    <row r="29" spans="1:1" x14ac:dyDescent="0.2">
      <c r="A29" t="s">
        <v>43</v>
      </c>
    </row>
    <row r="30" spans="1:1" x14ac:dyDescent="0.2">
      <c r="A30" t="s">
        <v>44</v>
      </c>
    </row>
    <row r="32" spans="1:1" x14ac:dyDescent="0.2">
      <c r="A32" t="s">
        <v>35</v>
      </c>
    </row>
    <row r="33" spans="1:1" x14ac:dyDescent="0.2">
      <c r="A33" t="s">
        <v>45</v>
      </c>
    </row>
    <row r="34" spans="1:1" x14ac:dyDescent="0.2">
      <c r="A34" t="s">
        <v>46</v>
      </c>
    </row>
    <row r="35" spans="1:1" x14ac:dyDescent="0.2">
      <c r="A35" t="s">
        <v>47</v>
      </c>
    </row>
    <row r="36" spans="1:1" x14ac:dyDescent="0.2">
      <c r="A36" t="s">
        <v>38</v>
      </c>
    </row>
    <row r="37" spans="1:1" x14ac:dyDescent="0.2">
      <c r="A37" t="s">
        <v>48</v>
      </c>
    </row>
    <row r="38" spans="1:1" x14ac:dyDescent="0.2">
      <c r="A38" t="s">
        <v>49</v>
      </c>
    </row>
    <row r="40" spans="1:1" x14ac:dyDescent="0.2">
      <c r="A40" t="s">
        <v>50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AA52" sqref="AA52"/>
    </sheetView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Enumeration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2016-02-02T22:40:31Z</dcterms:modified>
</cp:coreProperties>
</file>