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firstSheet="1" activeTab="4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'!$A$1:$DP$686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<sst xmlns="http://schemas.openxmlformats.org/spreadsheetml/2006/main" count="680" uniqueCount="261">
  <si>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</si>
  <si>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</si>
  <si>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</si>
  <si>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</si>
  <si>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</si>
  <si>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</si>
  <si>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</si>
  <si>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</si>
  <si>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</si>
  <si>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</si>
  <si>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</si>
  <si>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</si>
  <si>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</si>
  <si>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</si>
  <si>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</si>
  <si>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</si>
  <si>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</si>
  <si>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</si>
  <si>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</si>
  <si>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</si>
  <si>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</si>
  <si>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</si>
  <si>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</si>
  <si>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</si>
  <si>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</si>
  <si>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</si>
  <si>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</si>
  <si>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</si>
  <si>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</si>
  <si>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</si>
  <si>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</si>
  <si>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</si>
  <si>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</si>
  <si>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</si>
  <si>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</si>
  <si>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</si>
  <si>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</si>
  <si>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</si>
  <si>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</si>
  <si>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</si>
  <si>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</si>
  <si>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</si>
  <si>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</si>
  <si>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</si>
  <si>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</si>
  <si>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</si>
  <si>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</si>
  <si>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</si>
  <si>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</si>
  <si>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</si>
  <si>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</si>
  <si>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</si>
  <si>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</si>
  <si>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</si>
  <si>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</si>
  <si>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</si>
  <si>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</si>
  <si>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</si>
  <si>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</si>
  <si>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</si>
  <si>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</si>
  <si>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</si>
  <si>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</si>
  <si>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</si>
  <si>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</si>
  <si>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</si>
  <si>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</si>
  <si>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</si>
  <si>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</si>
  <si>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</si>
  <si>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</si>
  <si>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</si>
  <si>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</si>
  <si>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</si>
  <si>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</si>
  <si>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</si>
  <si>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</si>
  <si>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</si>
  <si>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</si>
  <si>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</si>
  <si>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</si>
  <si>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</si>
  <si>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</si>
  <si>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</si>
  <si>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</si>
  <si>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</si>
  <si>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</si>
  <si>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</si>
  <si>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</si>
  <si>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</si>
  <si>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</si>
  <si>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</si>
  <si>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</si>
  <si>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</si>
  <si>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</si>
  <si>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</si>
  <si>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</si>
  <si>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</si>
  <si>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</si>
  <si>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</si>
  <si>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</si>
  <si>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</si>
  <si>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</si>
  <si>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</si>
  <si>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</si>
  <si>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</si>
  <si>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</si>
  <si>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</si>
  <si>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</si>
  <si>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</si>
  <si>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</si>
  <si>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</si>
  <si>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</si>
  <si>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</si>
  <si>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</si>
  <si>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</si>
  <si>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</si>
  <si>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</si>
  <si>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</si>
  <si>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</si>
  <si>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</si>
  <si>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</si>
  <si>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</si>
  <si>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</si>
  <si>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</si>
  <si>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</si>
  <si>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</si>
  <si>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</si>
  <si>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</si>
  <si>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</si>
  <si>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</si>
  <si>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</si>
  <si>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</si>
  <si>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</si>
  <si>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</si>
  <si>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</si>
  <si>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</si>
  <si>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</si>
  <si>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</si>
  <si>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</si>
  <si>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</si>
  <si>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</si>
  <si>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</si>
  <si>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</si>
  <si>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</si>
  <si>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</si>
  <si>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</si>
  <si>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</si>
  <si>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</si>
  <si>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</si>
  <si>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</si>
  <si>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</si>
  <si>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</si>
  <si>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</si>
  <si>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</si>
  <si>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</si>
  <si>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</si>
  <si>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</si>
  <si>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</si>
  <si>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</si>
  <si>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</si>
  <si>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</si>
  <si>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</si>
  <si>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</si>
  <si>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</si>
  <si>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</si>
  <si>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</si>
  <si>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</si>
  <si>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</si>
  <si>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</si>
  <si>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</si>
  <si>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</si>
  <si>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</si>
  <si>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</si>
  <si>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</si>
  <si>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</si>
  <si>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</si>
  <si>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</si>
  <si>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</si>
  <si>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</si>
  <si>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</si>
  <si>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</si>
  <si>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</si>
  <si>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</si>
  <si>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</si>
  <si>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</si>
  <si>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</si>
  <si>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</si>
  <si>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</si>
  <si>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</si>
  <si>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</si>
  <si>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</si>
  <si>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</si>
  <si>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</si>
  <si>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</si>
  <si>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</si>
  <si>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</si>
  <si>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</si>
  <si>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</si>
  <si>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</si>
  <si>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</si>
  <si>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</si>
  <si>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</si>
  <si>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</si>
  <si>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</si>
  <si>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</si>
  <si>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</si>
  <si>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</si>
  <si>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</si>
  <si>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</si>
  <si>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</si>
  <si>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</si>
  <si>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</si>
  <si>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</si>
  <si>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</si>
  <si>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</si>
  <si>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</si>
  <si>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</si>
  <si>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</si>
  <si>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</si>
  <si>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</si>
  <si>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</si>
  <si>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</si>
  <si>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</si>
  <si>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</si>
  <si>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</si>
  <si>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</si>
  <si>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</si>
  <si>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</si>
  <si>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</si>
  <si>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</si>
  <si>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</si>
  <si>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</si>
  <si>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</si>
  <si>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</si>
  <si>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</si>
  <si>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</si>
  <si>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</si>
  <si>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</si>
  <si>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</si>
  <si>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</si>
  <si>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</si>
  <si>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</si>
  <si>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</si>
  <si>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</si>
  <si>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</si>
  <si>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</si>
  <si>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</si>
  <si>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</si>
  <si>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</si>
  <si>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</si>
  <si>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</si>
  <si>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Big Lake</t>
  </si>
  <si>
    <t>Vilas</t>
  </si>
  <si>
    <t>8/7/07 - 8/8/07</t>
  </si>
  <si>
    <t>RCR &amp; JTS</t>
  </si>
  <si>
    <t>NA</t>
  </si>
  <si>
    <t>m</t>
  </si>
  <si>
    <t>s</t>
  </si>
  <si>
    <t>r</t>
  </si>
  <si>
    <t>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</si>
</sst>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251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178</v>
      </c>
    </row>
    <row r="6" spans="3:4" ht="12.75">
      <c r="C6" s="2" t="s">
        <v>141</v>
      </c>
      <c r="D6" s="2" t="s">
        <v>159</v>
      </c>
    </row>
    <row r="7" ht="12.75">
      <c r="D7" s="2" t="s">
        <v>161</v>
      </c>
    </row>
    <row r="8" spans="3:4" ht="12.75">
      <c r="C8" s="29" t="s">
        <v>172</v>
      </c>
      <c r="D8" s="2" t="s">
        <v>173</v>
      </c>
    </row>
    <row r="9" spans="3:4" ht="12.75">
      <c r="C9" s="29" t="s">
        <v>174</v>
      </c>
      <c r="D9" s="2" t="s">
        <v>175</v>
      </c>
    </row>
    <row r="10" spans="3:4" ht="12.75">
      <c r="C10" s="29" t="s">
        <v>176</v>
      </c>
      <c r="D10" s="2" t="s">
        <v>177</v>
      </c>
    </row>
    <row r="11" spans="3:4" ht="12.75">
      <c r="C11" s="29" t="s">
        <v>228</v>
      </c>
      <c r="D11" s="2" t="s">
        <v>143</v>
      </c>
    </row>
    <row r="12" spans="3:4" ht="12.75">
      <c r="C12" s="29" t="s">
        <v>218</v>
      </c>
      <c r="D12" s="2" t="s">
        <v>219</v>
      </c>
    </row>
    <row r="13" spans="3:4" ht="12.75">
      <c r="C13" s="29"/>
      <c r="D13" s="2" t="s">
        <v>220</v>
      </c>
    </row>
    <row r="14" spans="3:4" ht="12.75">
      <c r="C14" s="29"/>
      <c r="D14" s="2" t="s">
        <v>225</v>
      </c>
    </row>
    <row r="15" spans="3:4" ht="12.75">
      <c r="C15" s="29" t="s">
        <v>221</v>
      </c>
      <c r="D15" s="2" t="s">
        <v>229</v>
      </c>
    </row>
    <row r="16" spans="3:4" ht="12.75">
      <c r="C16" s="29"/>
      <c r="D16" s="2" t="s">
        <v>226</v>
      </c>
    </row>
    <row r="17" spans="3:5" ht="12.75">
      <c r="C17" s="29"/>
      <c r="E17" s="2" t="s">
        <v>222</v>
      </c>
    </row>
    <row r="18" spans="3:5" ht="12.75">
      <c r="C18" s="29"/>
      <c r="E18" s="2" t="s">
        <v>223</v>
      </c>
    </row>
    <row r="19" spans="3:5" ht="12.75">
      <c r="C19" s="29"/>
      <c r="E19" s="2" t="s">
        <v>224</v>
      </c>
    </row>
    <row r="20" spans="3:5" ht="12.75">
      <c r="C20" s="29"/>
      <c r="E20" s="2" t="s">
        <v>227</v>
      </c>
    </row>
    <row r="21" spans="3:4" ht="12.75">
      <c r="C21" s="29"/>
      <c r="D21" s="2" t="s">
        <v>230</v>
      </c>
    </row>
    <row r="22" spans="3:4" ht="12.75">
      <c r="C22" s="29"/>
      <c r="D22" s="2" t="s">
        <v>231</v>
      </c>
    </row>
    <row r="23" spans="3:5" ht="12.75">
      <c r="C23" s="29"/>
      <c r="E23" s="2" t="s">
        <v>232</v>
      </c>
    </row>
    <row r="24" ht="12.75">
      <c r="C24" s="29"/>
    </row>
    <row r="25" ht="12.75">
      <c r="D25" s="1" t="s">
        <v>181</v>
      </c>
    </row>
    <row r="26" ht="12.75">
      <c r="D26" s="1"/>
    </row>
    <row r="27" ht="12.75">
      <c r="B27" s="2" t="s">
        <v>45</v>
      </c>
    </row>
    <row r="28" ht="12.75">
      <c r="C28" s="2" t="s">
        <v>144</v>
      </c>
    </row>
    <row r="29" ht="12.75">
      <c r="C29" s="2" t="s">
        <v>183</v>
      </c>
    </row>
    <row r="30" ht="12.75">
      <c r="C30" s="2" t="s">
        <v>216</v>
      </c>
    </row>
    <row r="31" ht="12.75">
      <c r="B31" s="2" t="s">
        <v>160</v>
      </c>
    </row>
    <row r="32" ht="12.75">
      <c r="B32" s="2" t="s">
        <v>151</v>
      </c>
    </row>
    <row r="33" ht="12.75">
      <c r="C33" s="2" t="s">
        <v>182</v>
      </c>
    </row>
    <row r="34" ht="12.75">
      <c r="C34" s="2" t="s">
        <v>179</v>
      </c>
    </row>
    <row r="35" ht="12.75">
      <c r="C35" s="2" t="s">
        <v>164</v>
      </c>
    </row>
    <row r="36" ht="12.75">
      <c r="C36" s="2" t="s">
        <v>165</v>
      </c>
    </row>
    <row r="37" ht="12.75">
      <c r="C37" s="2" t="s">
        <v>180</v>
      </c>
    </row>
    <row r="39" ht="12.75">
      <c r="A39" s="30" t="s">
        <v>20</v>
      </c>
    </row>
    <row r="40" ht="12.75">
      <c r="B40" s="2" t="s">
        <v>166</v>
      </c>
    </row>
    <row r="41" ht="12.75">
      <c r="B41" s="2" t="s">
        <v>145</v>
      </c>
    </row>
    <row r="42" ht="12.75">
      <c r="B42" s="2" t="s">
        <v>167</v>
      </c>
    </row>
    <row r="43" ht="12.75">
      <c r="A43" s="30" t="s">
        <v>17</v>
      </c>
    </row>
    <row r="44" ht="12.75">
      <c r="B44" s="28" t="s">
        <v>146</v>
      </c>
    </row>
    <row r="45" ht="12.75">
      <c r="B45" s="1" t="s">
        <v>140</v>
      </c>
    </row>
    <row r="46" ht="12.75">
      <c r="B46" s="1" t="s">
        <v>137</v>
      </c>
    </row>
    <row r="47" spans="2:3" ht="12.75">
      <c r="B47" s="16"/>
      <c r="C47" s="2" t="s">
        <v>41</v>
      </c>
    </row>
    <row r="48" spans="2:3" ht="12.75">
      <c r="B48" s="16"/>
      <c r="C48" s="2" t="s">
        <v>147</v>
      </c>
    </row>
    <row r="49" ht="12.75">
      <c r="B49" s="23" t="s">
        <v>138</v>
      </c>
    </row>
    <row r="50" spans="2:3" ht="12.75">
      <c r="B50" s="9"/>
      <c r="C50" s="2" t="s">
        <v>42</v>
      </c>
    </row>
    <row r="51" ht="12.75">
      <c r="B51" s="23" t="s">
        <v>139</v>
      </c>
    </row>
    <row r="52" spans="2:3" ht="12.75">
      <c r="B52" s="18"/>
      <c r="C52" s="2" t="s">
        <v>43</v>
      </c>
    </row>
    <row r="53" spans="2:3" ht="12.75">
      <c r="B53" s="1" t="s">
        <v>148</v>
      </c>
      <c r="C53" s="17"/>
    </row>
    <row r="54" ht="12.75">
      <c r="C54" s="2" t="s">
        <v>153</v>
      </c>
    </row>
    <row r="55" ht="12.75">
      <c r="C55" s="2" t="s">
        <v>171</v>
      </c>
    </row>
    <row r="56" spans="2:3" ht="12.75">
      <c r="B56" s="1" t="s">
        <v>152</v>
      </c>
      <c r="C56" s="17"/>
    </row>
    <row r="57" spans="2:3" ht="12.75">
      <c r="B57" s="1" t="s">
        <v>233</v>
      </c>
      <c r="C57" s="17"/>
    </row>
    <row r="58" spans="2:3" ht="12.75">
      <c r="B58" s="1" t="s">
        <v>170</v>
      </c>
      <c r="C58" s="17"/>
    </row>
    <row r="59" spans="2:3" ht="12.75">
      <c r="B59" s="1" t="s">
        <v>203</v>
      </c>
      <c r="C59" s="17"/>
    </row>
    <row r="60" spans="2:3" ht="12.75">
      <c r="B60" s="1" t="s">
        <v>243</v>
      </c>
      <c r="C60" s="17"/>
    </row>
    <row r="61" spans="2:3" ht="12.75">
      <c r="B61" s="1" t="s">
        <v>197</v>
      </c>
      <c r="C61" s="17"/>
    </row>
    <row r="62" spans="2:3" ht="12.75">
      <c r="B62" s="1" t="s">
        <v>244</v>
      </c>
      <c r="C62" s="17"/>
    </row>
    <row r="63" ht="12.75">
      <c r="B63" s="23" t="s">
        <v>234</v>
      </c>
    </row>
    <row r="64" ht="12.75">
      <c r="B64" s="2" t="s">
        <v>235</v>
      </c>
    </row>
    <row r="65" ht="12.75">
      <c r="B65" s="23"/>
    </row>
    <row r="66" ht="12.75">
      <c r="A66" s="30" t="s">
        <v>44</v>
      </c>
    </row>
    <row r="67" ht="12.75">
      <c r="B67" s="2" t="s">
        <v>18</v>
      </c>
    </row>
    <row r="68" ht="12.75">
      <c r="C68" s="2" t="s">
        <v>149</v>
      </c>
    </row>
    <row r="69" ht="12.75">
      <c r="B69" s="2" t="s">
        <v>19</v>
      </c>
    </row>
    <row r="70" ht="12.75">
      <c r="C70" s="2" t="s">
        <v>150</v>
      </c>
    </row>
    <row r="71" ht="12.75">
      <c r="B71" s="4" t="s">
        <v>236</v>
      </c>
    </row>
    <row r="72" spans="1:2" ht="12.75">
      <c r="A72" s="5"/>
      <c r="B72" s="2" t="s">
        <v>217</v>
      </c>
    </row>
    <row r="73" spans="2:4" ht="12.75">
      <c r="B73" s="2" t="s">
        <v>156</v>
      </c>
      <c r="D73" s="5"/>
    </row>
    <row r="74" ht="12.75">
      <c r="B74" s="2" t="s">
        <v>237</v>
      </c>
    </row>
    <row r="75" ht="12.75">
      <c r="C75" s="2" t="s">
        <v>238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162</v>
      </c>
      <c r="X34" t="s">
        <v>162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view="pageBreakPreview" zoomScale="85" zoomScaleSheetLayoutView="85" workbookViewId="0" topLeftCell="A1">
      <pane xSplit="19" ySplit="3" topLeftCell="CK714" activePane="bottomRight" state="frozen"/>
      <selection pane="topLeft" activeCell="A1" sqref="A1"/>
      <selection pane="topRight" activeCell="T1" sqref="T1"/>
      <selection pane="bottomLeft" activeCell="A4" sqref="A4"/>
      <selection pane="bottomRight" activeCell="CP2" sqref="CP2:CP716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00390625" style="42" bestFit="1" customWidth="1"/>
    <col min="11" max="12" width="4.421875" style="15" bestFit="1" customWidth="1"/>
    <col min="13" max="16" width="5.7109375" style="15" customWidth="1"/>
    <col min="17" max="18" width="7.421875" style="15" customWidth="1"/>
    <col min="19" max="19" width="7.421875" style="41" customWidth="1"/>
    <col min="20" max="121" width="7.421875" style="15" customWidth="1"/>
    <col min="122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36" t="s">
        <v>241</v>
      </c>
      <c r="R1" s="36" t="s">
        <v>242</v>
      </c>
      <c r="S1" s="53" t="s">
        <v>196</v>
      </c>
      <c r="T1" s="20" t="s">
        <v>46</v>
      </c>
      <c r="U1" s="20" t="s">
        <v>47</v>
      </c>
      <c r="V1" s="20" t="s">
        <v>48</v>
      </c>
      <c r="W1" s="20" t="s">
        <v>186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192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191</v>
      </c>
      <c r="AL1" s="20" t="s">
        <v>185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195</v>
      </c>
      <c r="AU1" s="20" t="s">
        <v>68</v>
      </c>
      <c r="AV1" s="20" t="s">
        <v>69</v>
      </c>
      <c r="AW1" s="20" t="s">
        <v>70</v>
      </c>
      <c r="AX1" s="20" t="s">
        <v>184</v>
      </c>
      <c r="AY1" s="20" t="s">
        <v>72</v>
      </c>
      <c r="AZ1" s="20" t="s">
        <v>73</v>
      </c>
      <c r="BA1" s="20" t="s">
        <v>74</v>
      </c>
      <c r="BB1" s="20" t="s">
        <v>190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209</v>
      </c>
      <c r="BK1" s="20" t="s">
        <v>81</v>
      </c>
      <c r="BL1" s="20" t="s">
        <v>82</v>
      </c>
      <c r="BM1" s="20" t="s">
        <v>210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211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187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194</v>
      </c>
      <c r="CQ1" s="20" t="s">
        <v>110</v>
      </c>
      <c r="CR1" s="20" t="s">
        <v>188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193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189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19" ht="12.75">
      <c r="A2" s="93" t="s">
        <v>213</v>
      </c>
      <c r="B2" s="94">
        <f aca="true" t="shared" si="0" ref="B2:B65">COUNT(Q2:EA2)</f>
        <v>0</v>
      </c>
      <c r="C2" s="94">
        <f>IF(COUNT(Q2:EC2)&gt;0,COUNT(Q2:EC2),"")</f>
      </c>
      <c r="D2" s="94">
        <f>IF(COUNT(S2:EC2)&gt;0,COUNT(S2:EC2),"")</f>
      </c>
      <c r="E2" s="94">
        <f aca="true" t="shared" si="1" ref="E2:E65">IF(H2=1,COUNT(Q2:EA2),"")</f>
      </c>
      <c r="F2" s="94">
        <f>IF(H2=1,COUNT(S2:EA2),"")</f>
      </c>
      <c r="G2" s="94">
        <f aca="true" t="shared" si="2" ref="G2:G25">IF($B2&gt;=1,$M2,"")</f>
      </c>
      <c r="H2" s="94">
        <f>IF(AND(M2&gt;0,M2&lt;=STATS!$C$22),1,"")</f>
      </c>
      <c r="I2" s="95" t="s">
        <v>252</v>
      </c>
      <c r="J2" s="51">
        <v>1</v>
      </c>
      <c r="P2" s="15" t="s">
        <v>256</v>
      </c>
      <c r="Q2" s="22"/>
      <c r="R2" s="22"/>
      <c r="S2" s="54"/>
    </row>
    <row r="3" spans="1:118" ht="12.75">
      <c r="A3" s="93" t="s">
        <v>158</v>
      </c>
      <c r="B3" s="94">
        <f t="shared" si="0"/>
        <v>1</v>
      </c>
      <c r="C3" s="94">
        <f>IF(COUNT(Q3:EC3)&gt;0,COUNT(Q3:EC3),"")</f>
        <v>1</v>
      </c>
      <c r="D3" s="94">
        <f>IF(COUNT(S3:EC3)&gt;0,COUNT(S3:EC3),"")</f>
        <v>1</v>
      </c>
      <c r="E3" s="94">
        <f t="shared" si="1"/>
        <v>1</v>
      </c>
      <c r="F3" s="94">
        <f aca="true" t="shared" si="3" ref="F3:F65">IF(H3=1,COUNT(T3:EA3),"")</f>
        <v>1</v>
      </c>
      <c r="G3" s="94">
        <f t="shared" si="2"/>
        <v>1</v>
      </c>
      <c r="H3" s="94">
        <f>IF(AND(M3&gt;0,M3&lt;=STATS!$C$22),1,"")</f>
        <v>1</v>
      </c>
      <c r="I3" s="95" t="s">
        <v>253</v>
      </c>
      <c r="J3" s="51">
        <v>2</v>
      </c>
      <c r="M3" s="15">
        <v>1</v>
      </c>
      <c r="N3" s="15" t="s">
        <v>257</v>
      </c>
      <c r="Q3" s="22"/>
      <c r="R3" s="22"/>
      <c r="S3" s="54"/>
      <c r="DN3" s="15">
        <v>1</v>
      </c>
    </row>
    <row r="4" spans="1:81" ht="12.75">
      <c r="A4" s="93" t="s">
        <v>163</v>
      </c>
      <c r="B4" s="94">
        <f t="shared" si="0"/>
        <v>5</v>
      </c>
      <c r="C4" s="94">
        <f>IF(COUNT(Q4:EC4)&gt;0,COUNT(Q4:EC4),"")</f>
        <v>5</v>
      </c>
      <c r="D4" s="94">
        <f>IF(COUNT(S4:EC4)&gt;0,COUNT(S4:EC4),"")</f>
        <v>5</v>
      </c>
      <c r="E4" s="94">
        <f t="shared" si="1"/>
        <v>5</v>
      </c>
      <c r="F4" s="94">
        <f t="shared" si="3"/>
        <v>5</v>
      </c>
      <c r="G4" s="94">
        <f t="shared" si="2"/>
        <v>0.5</v>
      </c>
      <c r="H4" s="94">
        <f>IF(AND(M4&gt;0,M4&lt;=STATS!$C$22),1,"")</f>
        <v>1</v>
      </c>
      <c r="I4" s="95"/>
      <c r="J4" s="51">
        <v>3</v>
      </c>
      <c r="M4" s="15">
        <v>0.5</v>
      </c>
      <c r="N4" s="15" t="s">
        <v>259</v>
      </c>
      <c r="Q4" s="22"/>
      <c r="R4" s="22"/>
      <c r="S4" s="54"/>
      <c r="X4" s="15">
        <v>1</v>
      </c>
      <c r="BA4" s="15">
        <v>1</v>
      </c>
      <c r="BG4" s="15">
        <v>1</v>
      </c>
      <c r="BT4" s="15">
        <v>1</v>
      </c>
      <c r="CC4" s="15">
        <v>1</v>
      </c>
    </row>
    <row r="5" spans="1:118" ht="12.75">
      <c r="A5" s="96" t="s">
        <v>214</v>
      </c>
      <c r="B5" s="94">
        <f t="shared" si="0"/>
        <v>6</v>
      </c>
      <c r="C5" s="94">
        <f>IF(COUNT(Q5:EC5)&gt;0,COUNT(Q5:EC5),"")</f>
        <v>6</v>
      </c>
      <c r="D5" s="94">
        <f>IF(COUNT(S5:EC5)&gt;0,COUNT(S5:EC5),"")</f>
        <v>6</v>
      </c>
      <c r="E5" s="94">
        <f t="shared" si="1"/>
        <v>6</v>
      </c>
      <c r="F5" s="94">
        <f t="shared" si="3"/>
        <v>6</v>
      </c>
      <c r="G5" s="94">
        <f t="shared" si="2"/>
        <v>6</v>
      </c>
      <c r="H5" s="94">
        <f>IF(AND(M5&gt;0,M5&lt;=STATS!$C$22),1,"")</f>
        <v>1</v>
      </c>
      <c r="I5" s="97" t="s">
        <v>254</v>
      </c>
      <c r="J5" s="51">
        <v>4</v>
      </c>
      <c r="M5" s="15">
        <v>6</v>
      </c>
      <c r="N5" s="15" t="s">
        <v>257</v>
      </c>
      <c r="Q5" s="22"/>
      <c r="R5" s="22"/>
      <c r="S5" s="54"/>
      <c r="V5" s="15">
        <v>1</v>
      </c>
      <c r="AS5" s="15">
        <v>1</v>
      </c>
      <c r="AX5" s="15">
        <v>1</v>
      </c>
      <c r="BA5" s="15">
        <v>1</v>
      </c>
      <c r="CH5" s="15">
        <v>1</v>
      </c>
      <c r="DN5" s="15">
        <v>1</v>
      </c>
    </row>
    <row r="6" spans="1:86" ht="12.75">
      <c r="A6" s="96" t="s">
        <v>245</v>
      </c>
      <c r="B6" s="94">
        <f t="shared" si="0"/>
        <v>4</v>
      </c>
      <c r="C6" s="94">
        <f>IF(COUNT(Q6:EC6)&gt;0,COUNT(Q6:EC6),"")</f>
        <v>4</v>
      </c>
      <c r="D6" s="94">
        <f>IF(COUNT(S6:EC6)&gt;0,COUNT(S6:EC6),"")</f>
        <v>4</v>
      </c>
      <c r="E6" s="94">
        <f t="shared" si="1"/>
        <v>4</v>
      </c>
      <c r="F6" s="94">
        <f t="shared" si="3"/>
        <v>4</v>
      </c>
      <c r="G6" s="94">
        <f t="shared" si="2"/>
        <v>11</v>
      </c>
      <c r="H6" s="94">
        <f>IF(AND(M6&gt;0,M6&lt;=STATS!$C$22),1,"")</f>
        <v>1</v>
      </c>
      <c r="I6" s="95"/>
      <c r="J6" s="51">
        <v>5</v>
      </c>
      <c r="M6" s="15">
        <v>11</v>
      </c>
      <c r="N6" s="15" t="s">
        <v>258</v>
      </c>
      <c r="Q6" s="22"/>
      <c r="R6" s="22"/>
      <c r="S6" s="54"/>
      <c r="V6" s="15">
        <v>3</v>
      </c>
      <c r="AX6" s="15">
        <v>1</v>
      </c>
      <c r="CC6" s="15">
        <v>1</v>
      </c>
      <c r="CH6" s="15">
        <v>1</v>
      </c>
    </row>
    <row r="7" spans="1:19" ht="12.75">
      <c r="A7" s="93" t="s">
        <v>249</v>
      </c>
      <c r="B7" s="94">
        <f t="shared" si="0"/>
        <v>0</v>
      </c>
      <c r="C7" s="94">
        <f>IF(COUNT(Q7:EC7)&gt;0,COUNT(Q7:EC7),"")</f>
      </c>
      <c r="D7" s="94">
        <f>IF(COUNT(S7:EC7)&gt;0,COUNT(S7:EC7),"")</f>
      </c>
      <c r="E7" s="94">
        <f t="shared" si="1"/>
        <v>0</v>
      </c>
      <c r="F7" s="94">
        <f t="shared" si="3"/>
        <v>0</v>
      </c>
      <c r="G7" s="94">
        <f t="shared" si="2"/>
      </c>
      <c r="H7" s="94">
        <f>IF(AND(M7&gt;0,M7&lt;=STATS!$C$22),1,"")</f>
        <v>1</v>
      </c>
      <c r="I7" s="95" t="s">
        <v>255</v>
      </c>
      <c r="J7" s="51">
        <v>6</v>
      </c>
      <c r="M7" s="15">
        <v>13</v>
      </c>
      <c r="N7" s="15" t="s">
        <v>257</v>
      </c>
      <c r="Q7" s="22"/>
      <c r="R7" s="22"/>
      <c r="S7" s="54"/>
    </row>
    <row r="8" spans="2:86" ht="12.75">
      <c r="B8" s="94">
        <f t="shared" si="0"/>
        <v>1</v>
      </c>
      <c r="C8" s="94">
        <f>IF(COUNT(Q8:EC8)&gt;0,COUNT(Q8:EC8),"")</f>
        <v>1</v>
      </c>
      <c r="D8" s="94">
        <f>IF(COUNT(S8:EC8)&gt;0,COUNT(S8:EC8),"")</f>
        <v>1</v>
      </c>
      <c r="E8" s="94">
        <f t="shared" si="1"/>
        <v>1</v>
      </c>
      <c r="F8" s="94">
        <f t="shared" si="3"/>
        <v>1</v>
      </c>
      <c r="G8" s="94">
        <f t="shared" si="2"/>
        <v>15</v>
      </c>
      <c r="H8" s="94">
        <f>IF(AND(M8&gt;0,M8&lt;=STATS!$C$22),1,"")</f>
        <v>1</v>
      </c>
      <c r="J8" s="51">
        <v>7</v>
      </c>
      <c r="M8" s="15">
        <v>15</v>
      </c>
      <c r="N8" s="15" t="s">
        <v>257</v>
      </c>
      <c r="Q8" s="22"/>
      <c r="R8" s="22"/>
      <c r="S8" s="54"/>
      <c r="CH8" s="15">
        <v>1</v>
      </c>
    </row>
    <row r="9" spans="2:86" ht="12.75">
      <c r="B9" s="94">
        <f t="shared" si="0"/>
        <v>2</v>
      </c>
      <c r="C9" s="94">
        <f>IF(COUNT(Q9:EC9)&gt;0,COUNT(Q9:EC9),"")</f>
        <v>2</v>
      </c>
      <c r="D9" s="94">
        <f>IF(COUNT(S9:EC9)&gt;0,COUNT(S9:EC9),"")</f>
        <v>2</v>
      </c>
      <c r="E9" s="94">
        <f t="shared" si="1"/>
        <v>2</v>
      </c>
      <c r="F9" s="94">
        <f t="shared" si="3"/>
        <v>2</v>
      </c>
      <c r="G9" s="94">
        <f t="shared" si="2"/>
        <v>15</v>
      </c>
      <c r="H9" s="94">
        <f>IF(AND(M9&gt;0,M9&lt;=STATS!$C$22),1,"")</f>
        <v>1</v>
      </c>
      <c r="J9" s="51">
        <v>8</v>
      </c>
      <c r="M9" s="15">
        <v>15</v>
      </c>
      <c r="N9" s="15" t="s">
        <v>257</v>
      </c>
      <c r="Q9" s="22"/>
      <c r="R9" s="22"/>
      <c r="S9" s="54"/>
      <c r="V9" s="15">
        <v>1</v>
      </c>
      <c r="CH9" s="15">
        <v>1</v>
      </c>
    </row>
    <row r="10" spans="2:118" ht="12.75">
      <c r="B10" s="94">
        <f t="shared" si="0"/>
        <v>7</v>
      </c>
      <c r="C10" s="94">
        <f>IF(COUNT(Q10:EC10)&gt;0,COUNT(Q10:EC10),"")</f>
        <v>7</v>
      </c>
      <c r="D10" s="94">
        <f>IF(COUNT(S10:EC10)&gt;0,COUNT(S10:EC10),"")</f>
        <v>7</v>
      </c>
      <c r="E10" s="94">
        <f t="shared" si="1"/>
        <v>7</v>
      </c>
      <c r="F10" s="94">
        <f t="shared" si="3"/>
        <v>7</v>
      </c>
      <c r="G10" s="94">
        <f t="shared" si="2"/>
        <v>4</v>
      </c>
      <c r="H10" s="94">
        <f>IF(AND(M10&gt;0,M10&lt;=STATS!$C$22),1,"")</f>
        <v>1</v>
      </c>
      <c r="J10" s="51">
        <v>9</v>
      </c>
      <c r="M10" s="15">
        <v>4</v>
      </c>
      <c r="N10" s="15" t="s">
        <v>258</v>
      </c>
      <c r="Q10" s="22"/>
      <c r="R10" s="22"/>
      <c r="S10" s="54"/>
      <c r="V10" s="15">
        <v>1</v>
      </c>
      <c r="AE10" s="15">
        <v>1</v>
      </c>
      <c r="AS10" s="15">
        <v>1</v>
      </c>
      <c r="BA10" s="15">
        <v>1</v>
      </c>
      <c r="CC10" s="15">
        <v>1</v>
      </c>
      <c r="CH10" s="15">
        <v>1</v>
      </c>
      <c r="DN10" s="15">
        <v>1</v>
      </c>
    </row>
    <row r="11" spans="2:19" ht="12.75">
      <c r="B11" s="94">
        <f t="shared" si="0"/>
        <v>0</v>
      </c>
      <c r="C11" s="94">
        <f>IF(COUNT(Q11:EC11)&gt;0,COUNT(Q11:EC11),"")</f>
      </c>
      <c r="D11" s="94">
        <f>IF(COUNT(S11:EC11)&gt;0,COUNT(S11:EC11),"")</f>
      </c>
      <c r="E11" s="94">
        <f t="shared" si="1"/>
      </c>
      <c r="F11" s="94">
        <f t="shared" si="3"/>
      </c>
      <c r="G11" s="94">
        <f t="shared" si="2"/>
      </c>
      <c r="H11" s="94">
        <f>IF(AND(M11&gt;0,M11&lt;=STATS!$C$22),1,"")</f>
      </c>
      <c r="J11" s="51">
        <v>10</v>
      </c>
      <c r="P11" s="15" t="s">
        <v>256</v>
      </c>
      <c r="Q11" s="22"/>
      <c r="R11" s="22"/>
      <c r="S11" s="54"/>
    </row>
    <row r="12" spans="2:19" ht="12.75">
      <c r="B12" s="94">
        <f t="shared" si="0"/>
        <v>0</v>
      </c>
      <c r="C12" s="94">
        <f>IF(COUNT(Q12:EC12)&gt;0,COUNT(Q12:EC12),"")</f>
      </c>
      <c r="D12" s="94">
        <f>IF(COUNT(S12:EC12)&gt;0,COUNT(S12:EC12),"")</f>
      </c>
      <c r="E12" s="94">
        <f t="shared" si="1"/>
      </c>
      <c r="F12" s="94">
        <f t="shared" si="3"/>
      </c>
      <c r="G12" s="94">
        <f t="shared" si="2"/>
      </c>
      <c r="H12" s="94">
        <f>IF(AND(M12&gt;0,M12&lt;=STATS!$C$22),1,"")</f>
      </c>
      <c r="J12" s="51">
        <v>11</v>
      </c>
      <c r="P12" s="15" t="s">
        <v>256</v>
      </c>
      <c r="Q12" s="22"/>
      <c r="R12" s="22"/>
      <c r="S12" s="54"/>
    </row>
    <row r="13" spans="2:82" ht="12.75">
      <c r="B13" s="94">
        <f t="shared" si="0"/>
        <v>2</v>
      </c>
      <c r="C13" s="94">
        <f>IF(COUNT(Q13:EC13)&gt;0,COUNT(Q13:EC13),"")</f>
        <v>2</v>
      </c>
      <c r="D13" s="94">
        <f>IF(COUNT(S13:EC13)&gt;0,COUNT(S13:EC13),"")</f>
        <v>2</v>
      </c>
      <c r="E13" s="94">
        <f t="shared" si="1"/>
        <v>2</v>
      </c>
      <c r="F13" s="94">
        <f t="shared" si="3"/>
        <v>2</v>
      </c>
      <c r="G13" s="94">
        <f t="shared" si="2"/>
        <v>1</v>
      </c>
      <c r="H13" s="94">
        <f>IF(AND(M13&gt;0,M13&lt;=STATS!$C$22),1,"")</f>
        <v>1</v>
      </c>
      <c r="J13" s="51">
        <v>12</v>
      </c>
      <c r="M13" s="15">
        <v>1</v>
      </c>
      <c r="N13" s="15" t="s">
        <v>257</v>
      </c>
      <c r="Q13" s="22"/>
      <c r="R13" s="22"/>
      <c r="S13" s="54"/>
      <c r="BA13" s="15">
        <v>1</v>
      </c>
      <c r="CD13" s="15">
        <v>1</v>
      </c>
    </row>
    <row r="14" spans="2:118" ht="12.75">
      <c r="B14" s="94">
        <f t="shared" si="0"/>
        <v>5</v>
      </c>
      <c r="C14" s="94">
        <f>IF(COUNT(Q14:EC14)&gt;0,COUNT(Q14:EC14),"")</f>
        <v>5</v>
      </c>
      <c r="D14" s="94">
        <f>IF(COUNT(S14:EC14)&gt;0,COUNT(S14:EC14),"")</f>
        <v>5</v>
      </c>
      <c r="E14" s="94">
        <f t="shared" si="1"/>
        <v>5</v>
      </c>
      <c r="F14" s="94">
        <f t="shared" si="3"/>
        <v>5</v>
      </c>
      <c r="G14" s="94">
        <f t="shared" si="2"/>
        <v>1</v>
      </c>
      <c r="H14" s="94">
        <f>IF(AND(M14&gt;0,M14&lt;=STATS!$C$22),1,"")</f>
        <v>1</v>
      </c>
      <c r="J14" s="51">
        <v>13</v>
      </c>
      <c r="M14" s="15">
        <v>1</v>
      </c>
      <c r="N14" s="15" t="s">
        <v>257</v>
      </c>
      <c r="Q14" s="22"/>
      <c r="R14" s="22"/>
      <c r="S14" s="54"/>
      <c r="AE14" s="15">
        <v>1</v>
      </c>
      <c r="AS14" s="15">
        <v>1</v>
      </c>
      <c r="BA14" s="15">
        <v>1</v>
      </c>
      <c r="CD14" s="15">
        <v>2</v>
      </c>
      <c r="DN14" s="15">
        <v>2</v>
      </c>
    </row>
    <row r="15" spans="2:82" ht="12.75">
      <c r="B15" s="94">
        <f t="shared" si="0"/>
        <v>4</v>
      </c>
      <c r="C15" s="94">
        <f>IF(COUNT(Q15:EC15)&gt;0,COUNT(Q15:EC15),"")</f>
        <v>4</v>
      </c>
      <c r="D15" s="94">
        <f>IF(COUNT(S15:EC15)&gt;0,COUNT(S15:EC15),"")</f>
        <v>4</v>
      </c>
      <c r="E15" s="94">
        <f t="shared" si="1"/>
        <v>4</v>
      </c>
      <c r="F15" s="94">
        <f t="shared" si="3"/>
        <v>4</v>
      </c>
      <c r="G15" s="94">
        <f t="shared" si="2"/>
        <v>2</v>
      </c>
      <c r="H15" s="94">
        <f>IF(AND(M15&gt;0,M15&lt;=STATS!$C$22),1,"")</f>
        <v>1</v>
      </c>
      <c r="J15" s="51">
        <v>14</v>
      </c>
      <c r="M15" s="15">
        <v>2</v>
      </c>
      <c r="N15" s="15" t="s">
        <v>257</v>
      </c>
      <c r="Q15" s="22"/>
      <c r="R15" s="22"/>
      <c r="S15" s="54"/>
      <c r="V15" s="15">
        <v>1</v>
      </c>
      <c r="AE15" s="15">
        <v>1</v>
      </c>
      <c r="AX15" s="15">
        <v>1</v>
      </c>
      <c r="CD15" s="15">
        <v>1</v>
      </c>
    </row>
    <row r="16" spans="2:82" ht="12.75">
      <c r="B16" s="94">
        <f t="shared" si="0"/>
        <v>3</v>
      </c>
      <c r="C16" s="94">
        <f>IF(COUNT(Q16:EC16)&gt;0,COUNT(Q16:EC16),"")</f>
        <v>3</v>
      </c>
      <c r="D16" s="94">
        <f>IF(COUNT(S16:EC16)&gt;0,COUNT(S16:EC16),"")</f>
        <v>3</v>
      </c>
      <c r="E16" s="94">
        <f t="shared" si="1"/>
        <v>3</v>
      </c>
      <c r="F16" s="94">
        <f t="shared" si="3"/>
        <v>3</v>
      </c>
      <c r="G16" s="94">
        <f t="shared" si="2"/>
        <v>2</v>
      </c>
      <c r="H16" s="94">
        <f>IF(AND(M16&gt;0,M16&lt;=STATS!$C$22),1,"")</f>
        <v>1</v>
      </c>
      <c r="J16" s="51">
        <v>15</v>
      </c>
      <c r="M16" s="15">
        <v>2</v>
      </c>
      <c r="N16" s="15" t="s">
        <v>257</v>
      </c>
      <c r="Q16" s="22"/>
      <c r="R16" s="22"/>
      <c r="S16" s="54"/>
      <c r="V16" s="15">
        <v>2</v>
      </c>
      <c r="AE16" s="15">
        <v>1</v>
      </c>
      <c r="CD16" s="15">
        <v>3</v>
      </c>
    </row>
    <row r="17" spans="2:118" ht="12.75">
      <c r="B17" s="94">
        <f t="shared" si="0"/>
        <v>2</v>
      </c>
      <c r="C17" s="94">
        <f>IF(COUNT(Q17:EC17)&gt;0,COUNT(Q17:EC17),"")</f>
        <v>2</v>
      </c>
      <c r="D17" s="94">
        <f>IF(COUNT(S17:EC17)&gt;0,COUNT(S17:EC17),"")</f>
        <v>2</v>
      </c>
      <c r="E17" s="94">
        <f t="shared" si="1"/>
        <v>2</v>
      </c>
      <c r="F17" s="94">
        <f t="shared" si="3"/>
        <v>2</v>
      </c>
      <c r="G17" s="94">
        <f t="shared" si="2"/>
        <v>2</v>
      </c>
      <c r="H17" s="94">
        <f>IF(AND(M17&gt;0,M17&lt;=STATS!$C$22),1,"")</f>
        <v>1</v>
      </c>
      <c r="J17" s="51">
        <v>16</v>
      </c>
      <c r="M17" s="15">
        <v>2</v>
      </c>
      <c r="N17" s="15" t="s">
        <v>257</v>
      </c>
      <c r="Q17" s="22"/>
      <c r="R17" s="22"/>
      <c r="S17" s="54"/>
      <c r="CD17" s="15">
        <v>1</v>
      </c>
      <c r="DN17" s="15">
        <v>2</v>
      </c>
    </row>
    <row r="18" spans="2:118" ht="12.75">
      <c r="B18" s="94">
        <f t="shared" si="0"/>
        <v>4</v>
      </c>
      <c r="C18" s="94">
        <f>IF(COUNT(Q18:EC18)&gt;0,COUNT(Q18:EC18),"")</f>
        <v>4</v>
      </c>
      <c r="D18" s="94">
        <f>IF(COUNT(S18:EC18)&gt;0,COUNT(S18:EC18),"")</f>
        <v>4</v>
      </c>
      <c r="E18" s="94">
        <f t="shared" si="1"/>
      </c>
      <c r="F18" s="94">
        <f t="shared" si="3"/>
      </c>
      <c r="G18" s="94">
        <f t="shared" si="2"/>
        <v>0</v>
      </c>
      <c r="H18" s="94">
        <f>IF(AND(M18&gt;0,M18&lt;=STATS!$C$22),1,"")</f>
      </c>
      <c r="J18" s="51">
        <v>17</v>
      </c>
      <c r="N18" s="15" t="s">
        <v>258</v>
      </c>
      <c r="Q18" s="22"/>
      <c r="R18" s="22"/>
      <c r="S18" s="54"/>
      <c r="X18" s="15">
        <v>1</v>
      </c>
      <c r="BA18" s="15">
        <v>1</v>
      </c>
      <c r="BT18" s="15">
        <v>1</v>
      </c>
      <c r="DN18" s="15">
        <v>1</v>
      </c>
    </row>
    <row r="19" spans="2:86" ht="12.75">
      <c r="B19" s="94">
        <f t="shared" si="0"/>
        <v>5</v>
      </c>
      <c r="C19" s="94">
        <f>IF(COUNT(Q19:EC19)&gt;0,COUNT(Q19:EC19),"")</f>
        <v>5</v>
      </c>
      <c r="D19" s="94">
        <f>IF(COUNT(S19:EC19)&gt;0,COUNT(S19:EC19),"")</f>
        <v>5</v>
      </c>
      <c r="E19" s="94">
        <f t="shared" si="1"/>
        <v>5</v>
      </c>
      <c r="F19" s="94">
        <f t="shared" si="3"/>
        <v>5</v>
      </c>
      <c r="G19" s="94">
        <f t="shared" si="2"/>
        <v>6</v>
      </c>
      <c r="H19" s="94">
        <f>IF(AND(M19&gt;0,M19&lt;=STATS!$C$22),1,"")</f>
        <v>1</v>
      </c>
      <c r="J19" s="51">
        <v>18</v>
      </c>
      <c r="M19" s="15">
        <v>6</v>
      </c>
      <c r="N19" s="15" t="s">
        <v>257</v>
      </c>
      <c r="Q19" s="22"/>
      <c r="R19" s="22"/>
      <c r="S19" s="54"/>
      <c r="V19" s="15">
        <v>2</v>
      </c>
      <c r="BA19" s="15">
        <v>1</v>
      </c>
      <c r="CA19" s="15">
        <v>1</v>
      </c>
      <c r="CD19" s="15">
        <v>1</v>
      </c>
      <c r="CH19" s="15">
        <v>1</v>
      </c>
    </row>
    <row r="20" spans="2:118" ht="12.75">
      <c r="B20" s="94">
        <f t="shared" si="0"/>
        <v>4</v>
      </c>
      <c r="C20" s="94">
        <f>IF(COUNT(Q20:EC20)&gt;0,COUNT(Q20:EC20),"")</f>
        <v>4</v>
      </c>
      <c r="D20" s="94">
        <f>IF(COUNT(S20:EC20)&gt;0,COUNT(S20:EC20),"")</f>
        <v>4</v>
      </c>
      <c r="E20" s="94">
        <f t="shared" si="1"/>
        <v>4</v>
      </c>
      <c r="F20" s="94">
        <f t="shared" si="3"/>
        <v>4</v>
      </c>
      <c r="G20" s="94">
        <f t="shared" si="2"/>
        <v>2</v>
      </c>
      <c r="H20" s="94">
        <f>IF(AND(M20&gt;0,M20&lt;=STATS!$C$22),1,"")</f>
        <v>1</v>
      </c>
      <c r="J20" s="51">
        <v>19</v>
      </c>
      <c r="M20" s="15">
        <v>2</v>
      </c>
      <c r="N20" s="15" t="s">
        <v>258</v>
      </c>
      <c r="Q20" s="22"/>
      <c r="R20" s="22"/>
      <c r="S20" s="54"/>
      <c r="X20" s="15">
        <v>1</v>
      </c>
      <c r="AX20" s="15">
        <v>1</v>
      </c>
      <c r="BT20" s="15">
        <v>1</v>
      </c>
      <c r="DN20" s="15">
        <v>1</v>
      </c>
    </row>
    <row r="21" spans="2:56" ht="12.75">
      <c r="B21" s="94">
        <f t="shared" si="0"/>
        <v>2</v>
      </c>
      <c r="C21" s="94">
        <f>IF(COUNT(Q21:EC21)&gt;0,COUNT(Q21:EC21),"")</f>
        <v>2</v>
      </c>
      <c r="D21" s="94">
        <f>IF(COUNT(S21:EC21)&gt;0,COUNT(S21:EC21),"")</f>
        <v>2</v>
      </c>
      <c r="E21" s="94">
        <f t="shared" si="1"/>
        <v>2</v>
      </c>
      <c r="F21" s="94">
        <f t="shared" si="3"/>
        <v>2</v>
      </c>
      <c r="G21" s="94">
        <f t="shared" si="2"/>
        <v>10</v>
      </c>
      <c r="H21" s="94">
        <f>IF(AND(M21&gt;0,M21&lt;=STATS!$C$22),1,"")</f>
        <v>1</v>
      </c>
      <c r="J21" s="51">
        <v>20</v>
      </c>
      <c r="M21" s="15">
        <v>10</v>
      </c>
      <c r="N21" s="15" t="s">
        <v>257</v>
      </c>
      <c r="Q21" s="22"/>
      <c r="R21" s="22"/>
      <c r="S21" s="54"/>
      <c r="V21" s="15">
        <v>1</v>
      </c>
      <c r="BD21" s="15">
        <v>1</v>
      </c>
    </row>
    <row r="22" spans="2:19" ht="12.75">
      <c r="B22" s="94">
        <f t="shared" si="0"/>
        <v>0</v>
      </c>
      <c r="C22" s="94">
        <f>IF(COUNT(Q22:EC22)&gt;0,COUNT(Q22:EC22),"")</f>
      </c>
      <c r="D22" s="94">
        <f>IF(COUNT(S22:EC22)&gt;0,COUNT(S22:EC22),"")</f>
      </c>
      <c r="E22" s="94">
        <f t="shared" si="1"/>
        <v>0</v>
      </c>
      <c r="F22" s="94">
        <f t="shared" si="3"/>
        <v>0</v>
      </c>
      <c r="G22" s="94">
        <f t="shared" si="2"/>
      </c>
      <c r="H22" s="94">
        <f>IF(AND(M22&gt;0,M22&lt;=STATS!$C$22),1,"")</f>
        <v>1</v>
      </c>
      <c r="J22" s="51">
        <v>21</v>
      </c>
      <c r="M22" s="15">
        <v>15</v>
      </c>
      <c r="N22" s="15" t="s">
        <v>257</v>
      </c>
      <c r="Q22" s="22"/>
      <c r="R22" s="22"/>
      <c r="S22" s="54"/>
    </row>
    <row r="23" spans="2:19" ht="12.75">
      <c r="B23" s="94">
        <f t="shared" si="0"/>
        <v>0</v>
      </c>
      <c r="C23" s="94">
        <f>IF(COUNT(Q23:EC23)&gt;0,COUNT(Q23:EC23),"")</f>
      </c>
      <c r="D23" s="94">
        <f>IF(COUNT(S23:EC23)&gt;0,COUNT(S23:EC23),"")</f>
      </c>
      <c r="E23" s="94">
        <f t="shared" si="1"/>
        <v>0</v>
      </c>
      <c r="F23" s="94">
        <f t="shared" si="3"/>
        <v>0</v>
      </c>
      <c r="G23" s="94">
        <f t="shared" si="2"/>
      </c>
      <c r="H23" s="94">
        <f>IF(AND(M23&gt;0,M23&lt;=STATS!$C$22),1,"")</f>
        <v>1</v>
      </c>
      <c r="J23" s="51">
        <v>22</v>
      </c>
      <c r="M23" s="15">
        <v>15</v>
      </c>
      <c r="N23" s="15" t="s">
        <v>257</v>
      </c>
      <c r="Q23" s="22"/>
      <c r="R23" s="22"/>
      <c r="S23" s="54"/>
    </row>
    <row r="24" spans="2:19" ht="12.75">
      <c r="B24" s="94">
        <f t="shared" si="0"/>
        <v>0</v>
      </c>
      <c r="C24" s="94">
        <f>IF(COUNT(Q24:EC24)&gt;0,COUNT(Q24:EC24),"")</f>
      </c>
      <c r="D24" s="94">
        <f>IF(COUNT(S24:EC24)&gt;0,COUNT(S24:EC24),"")</f>
      </c>
      <c r="E24" s="94">
        <f t="shared" si="1"/>
        <v>0</v>
      </c>
      <c r="F24" s="94">
        <f t="shared" si="3"/>
        <v>0</v>
      </c>
      <c r="G24" s="94">
        <f t="shared" si="2"/>
      </c>
      <c r="H24" s="94">
        <f>IF(AND(M24&gt;0,M24&lt;=STATS!$C$22),1,"")</f>
        <v>1</v>
      </c>
      <c r="J24" s="51">
        <v>23</v>
      </c>
      <c r="M24" s="15">
        <v>15</v>
      </c>
      <c r="N24" s="15" t="s">
        <v>257</v>
      </c>
      <c r="Q24" s="22"/>
      <c r="R24" s="22"/>
      <c r="S24" s="54"/>
    </row>
    <row r="25" spans="2:19" ht="12.75">
      <c r="B25" s="94">
        <f t="shared" si="0"/>
        <v>0</v>
      </c>
      <c r="C25" s="94">
        <f>IF(COUNT(Q25:EC25)&gt;0,COUNT(Q25:EC25),"")</f>
      </c>
      <c r="D25" s="94">
        <f>IF(COUNT(S25:EC25)&gt;0,COUNT(S25:EC25),"")</f>
      </c>
      <c r="E25" s="94">
        <f t="shared" si="1"/>
        <v>0</v>
      </c>
      <c r="F25" s="94">
        <f t="shared" si="3"/>
        <v>0</v>
      </c>
      <c r="G25" s="94">
        <f t="shared" si="2"/>
      </c>
      <c r="H25" s="94">
        <f>IF(AND(M25&gt;0,M25&lt;=STATS!$C$22),1,"")</f>
        <v>1</v>
      </c>
      <c r="J25" s="51">
        <v>24</v>
      </c>
      <c r="M25" s="15">
        <v>16</v>
      </c>
      <c r="N25" s="15" t="s">
        <v>258</v>
      </c>
      <c r="Q25" s="22"/>
      <c r="R25" s="22"/>
      <c r="S25" s="54"/>
    </row>
    <row r="26" spans="2:118" ht="12.75">
      <c r="B26" s="94">
        <f t="shared" si="0"/>
        <v>4</v>
      </c>
      <c r="C26" s="94">
        <f>IF(COUNT(Q26:EC26)&gt;0,COUNT(Q26:EC26),"")</f>
        <v>4</v>
      </c>
      <c r="D26" s="94">
        <f>IF(COUNT(S26:EC26)&gt;0,COUNT(S26:EC26),"")</f>
        <v>4</v>
      </c>
      <c r="E26" s="94">
        <f t="shared" si="1"/>
        <v>4</v>
      </c>
      <c r="F26" s="94">
        <f t="shared" si="3"/>
        <v>4</v>
      </c>
      <c r="G26" s="94">
        <f aca="true" t="shared" si="4" ref="G26:G89">IF($B26&gt;=1,$M26,"")</f>
        <v>3</v>
      </c>
      <c r="H26" s="94">
        <f>IF(AND(M26&gt;0,M26&lt;=STATS!$C$22),1,"")</f>
        <v>1</v>
      </c>
      <c r="J26" s="51">
        <v>25</v>
      </c>
      <c r="M26" s="15">
        <v>3</v>
      </c>
      <c r="N26" s="15" t="s">
        <v>258</v>
      </c>
      <c r="Q26" s="22"/>
      <c r="R26" s="22"/>
      <c r="S26" s="54"/>
      <c r="V26" s="15">
        <v>1</v>
      </c>
      <c r="AE26" s="15">
        <v>1</v>
      </c>
      <c r="AX26" s="15">
        <v>1</v>
      </c>
      <c r="DN26" s="15">
        <v>1</v>
      </c>
    </row>
    <row r="27" spans="2:19" ht="12.75">
      <c r="B27" s="94">
        <f t="shared" si="0"/>
        <v>0</v>
      </c>
      <c r="C27" s="94">
        <f>IF(COUNT(Q27:EC27)&gt;0,COUNT(Q27:EC27),"")</f>
      </c>
      <c r="D27" s="94">
        <f>IF(COUNT(S27:EC27)&gt;0,COUNT(S27:EC27),"")</f>
      </c>
      <c r="E27" s="94">
        <f t="shared" si="1"/>
      </c>
      <c r="F27" s="94">
        <f t="shared" si="3"/>
      </c>
      <c r="G27" s="94">
        <f t="shared" si="4"/>
      </c>
      <c r="H27" s="94">
        <f>IF(AND(M27&gt;0,M27&lt;=STATS!$C$22),1,"")</f>
      </c>
      <c r="J27" s="51">
        <v>26</v>
      </c>
      <c r="P27" s="15" t="s">
        <v>256</v>
      </c>
      <c r="Q27" s="22"/>
      <c r="R27" s="22"/>
      <c r="S27" s="54"/>
    </row>
    <row r="28" spans="2:19" ht="12.75">
      <c r="B28" s="94">
        <f t="shared" si="0"/>
        <v>0</v>
      </c>
      <c r="C28" s="94">
        <f>IF(COUNT(Q28:EC28)&gt;0,COUNT(Q28:EC28),"")</f>
      </c>
      <c r="D28" s="94">
        <f>IF(COUNT(S28:EC28)&gt;0,COUNT(S28:EC28),"")</f>
      </c>
      <c r="E28" s="94">
        <f t="shared" si="1"/>
      </c>
      <c r="F28" s="94">
        <f t="shared" si="3"/>
      </c>
      <c r="G28" s="94">
        <f t="shared" si="4"/>
      </c>
      <c r="H28" s="94">
        <f>IF(AND(M28&gt;0,M28&lt;=STATS!$C$22),1,"")</f>
      </c>
      <c r="J28" s="51">
        <v>27</v>
      </c>
      <c r="P28" s="15" t="s">
        <v>256</v>
      </c>
      <c r="Q28" s="22"/>
      <c r="R28" s="22"/>
      <c r="S28" s="54"/>
    </row>
    <row r="29" spans="2:90" ht="12.75">
      <c r="B29" s="94">
        <f t="shared" si="0"/>
        <v>2</v>
      </c>
      <c r="C29" s="94">
        <f>IF(COUNT(Q29:EC29)&gt;0,COUNT(Q29:EC29),"")</f>
        <v>2</v>
      </c>
      <c r="D29" s="94">
        <f>IF(COUNT(S29:EC29)&gt;0,COUNT(S29:EC29),"")</f>
        <v>2</v>
      </c>
      <c r="E29" s="94">
        <f t="shared" si="1"/>
        <v>2</v>
      </c>
      <c r="F29" s="94">
        <f t="shared" si="3"/>
        <v>2</v>
      </c>
      <c r="G29" s="94">
        <f t="shared" si="4"/>
        <v>1</v>
      </c>
      <c r="H29" s="94">
        <f>IF(AND(M29&gt;0,M29&lt;=STATS!$C$22),1,"")</f>
        <v>1</v>
      </c>
      <c r="J29" s="51">
        <v>28</v>
      </c>
      <c r="M29" s="15">
        <v>1</v>
      </c>
      <c r="N29" s="15" t="s">
        <v>257</v>
      </c>
      <c r="Q29" s="22"/>
      <c r="R29" s="22"/>
      <c r="S29" s="54"/>
      <c r="BA29" s="15">
        <v>1</v>
      </c>
      <c r="CL29" s="15">
        <v>1</v>
      </c>
    </row>
    <row r="30" spans="2:82" ht="12.75">
      <c r="B30" s="94">
        <f t="shared" si="0"/>
        <v>2</v>
      </c>
      <c r="C30" s="94">
        <f>IF(COUNT(Q30:EC30)&gt;0,COUNT(Q30:EC30),"")</f>
        <v>2</v>
      </c>
      <c r="D30" s="94">
        <f>IF(COUNT(S30:EC30)&gt;0,COUNT(S30:EC30),"")</f>
        <v>2</v>
      </c>
      <c r="E30" s="94">
        <f t="shared" si="1"/>
        <v>2</v>
      </c>
      <c r="F30" s="94">
        <f t="shared" si="3"/>
        <v>2</v>
      </c>
      <c r="G30" s="94">
        <f t="shared" si="4"/>
        <v>1</v>
      </c>
      <c r="H30" s="94">
        <f>IF(AND(M30&gt;0,M30&lt;=STATS!$C$22),1,"")</f>
        <v>1</v>
      </c>
      <c r="J30" s="51">
        <v>29</v>
      </c>
      <c r="M30" s="15">
        <v>1</v>
      </c>
      <c r="N30" s="15" t="s">
        <v>257</v>
      </c>
      <c r="Q30" s="22"/>
      <c r="R30" s="22"/>
      <c r="S30" s="54"/>
      <c r="V30" s="15">
        <v>1</v>
      </c>
      <c r="CD30" s="15">
        <v>1</v>
      </c>
    </row>
    <row r="31" spans="2:118" ht="12.75">
      <c r="B31" s="94">
        <f t="shared" si="0"/>
        <v>4</v>
      </c>
      <c r="C31" s="94">
        <f>IF(COUNT(Q31:EC31)&gt;0,COUNT(Q31:EC31),"")</f>
        <v>4</v>
      </c>
      <c r="D31" s="94">
        <f>IF(COUNT(S31:EC31)&gt;0,COUNT(S31:EC31),"")</f>
        <v>4</v>
      </c>
      <c r="E31" s="94">
        <f t="shared" si="1"/>
        <v>4</v>
      </c>
      <c r="F31" s="94">
        <f t="shared" si="3"/>
        <v>4</v>
      </c>
      <c r="G31" s="94">
        <f t="shared" si="4"/>
        <v>2</v>
      </c>
      <c r="H31" s="94">
        <f>IF(AND(M31&gt;0,M31&lt;=STATS!$C$22),1,"")</f>
        <v>1</v>
      </c>
      <c r="J31" s="51">
        <v>30</v>
      </c>
      <c r="M31" s="15">
        <v>2</v>
      </c>
      <c r="N31" s="15" t="s">
        <v>257</v>
      </c>
      <c r="Q31" s="22"/>
      <c r="R31" s="22"/>
      <c r="S31" s="54"/>
      <c r="V31" s="15">
        <v>2</v>
      </c>
      <c r="AE31" s="15">
        <v>1</v>
      </c>
      <c r="CD31" s="15">
        <v>3</v>
      </c>
      <c r="DN31" s="15">
        <v>1</v>
      </c>
    </row>
    <row r="32" spans="2:82" ht="12.75">
      <c r="B32" s="94">
        <f t="shared" si="0"/>
        <v>5</v>
      </c>
      <c r="C32" s="94">
        <f>IF(COUNT(Q32:EC32)&gt;0,COUNT(Q32:EC32),"")</f>
        <v>5</v>
      </c>
      <c r="D32" s="94">
        <f>IF(COUNT(S32:EC32)&gt;0,COUNT(S32:EC32),"")</f>
        <v>5</v>
      </c>
      <c r="E32" s="94">
        <f t="shared" si="1"/>
        <v>5</v>
      </c>
      <c r="F32" s="94">
        <f t="shared" si="3"/>
        <v>5</v>
      </c>
      <c r="G32" s="94">
        <f t="shared" si="4"/>
        <v>2</v>
      </c>
      <c r="H32" s="94">
        <f>IF(AND(M32&gt;0,M32&lt;=STATS!$C$22),1,"")</f>
        <v>1</v>
      </c>
      <c r="J32" s="51">
        <v>31</v>
      </c>
      <c r="M32" s="15">
        <v>2</v>
      </c>
      <c r="N32" s="15" t="s">
        <v>257</v>
      </c>
      <c r="Q32" s="22"/>
      <c r="R32" s="22"/>
      <c r="S32" s="54"/>
      <c r="V32" s="15">
        <v>1</v>
      </c>
      <c r="AE32" s="15">
        <v>1</v>
      </c>
      <c r="AX32" s="15">
        <v>1</v>
      </c>
      <c r="CC32" s="15">
        <v>1</v>
      </c>
      <c r="CD32" s="15">
        <v>1</v>
      </c>
    </row>
    <row r="33" spans="2:82" ht="12.75">
      <c r="B33" s="94">
        <f t="shared" si="0"/>
        <v>3</v>
      </c>
      <c r="C33" s="94">
        <f>IF(COUNT(Q33:EC33)&gt;0,COUNT(Q33:EC33),"")</f>
        <v>3</v>
      </c>
      <c r="D33" s="94">
        <f>IF(COUNT(S33:EC33)&gt;0,COUNT(S33:EC33),"")</f>
        <v>3</v>
      </c>
      <c r="E33" s="94">
        <f t="shared" si="1"/>
        <v>3</v>
      </c>
      <c r="F33" s="94">
        <f t="shared" si="3"/>
        <v>3</v>
      </c>
      <c r="G33" s="94">
        <f t="shared" si="4"/>
        <v>2</v>
      </c>
      <c r="H33" s="94">
        <f>IF(AND(M33&gt;0,M33&lt;=STATS!$C$22),1,"")</f>
        <v>1</v>
      </c>
      <c r="J33" s="51">
        <v>32</v>
      </c>
      <c r="M33" s="15">
        <v>2</v>
      </c>
      <c r="N33" s="15" t="s">
        <v>257</v>
      </c>
      <c r="Q33" s="22"/>
      <c r="R33" s="22"/>
      <c r="S33" s="54"/>
      <c r="V33" s="15">
        <v>2</v>
      </c>
      <c r="AE33" s="15">
        <v>1</v>
      </c>
      <c r="CD33" s="15">
        <v>1</v>
      </c>
    </row>
    <row r="34" spans="2:118" ht="12.75">
      <c r="B34" s="94">
        <f t="shared" si="0"/>
        <v>3</v>
      </c>
      <c r="C34" s="94">
        <f>IF(COUNT(Q34:EC34)&gt;0,COUNT(Q34:EC34),"")</f>
        <v>3</v>
      </c>
      <c r="D34" s="94">
        <f>IF(COUNT(S34:EC34)&gt;0,COUNT(S34:EC34),"")</f>
        <v>3</v>
      </c>
      <c r="E34" s="94">
        <f t="shared" si="1"/>
        <v>3</v>
      </c>
      <c r="F34" s="94">
        <f t="shared" si="3"/>
        <v>3</v>
      </c>
      <c r="G34" s="94">
        <f t="shared" si="4"/>
        <v>1</v>
      </c>
      <c r="H34" s="94">
        <f>IF(AND(M34&gt;0,M34&lt;=STATS!$C$22),1,"")</f>
        <v>1</v>
      </c>
      <c r="J34" s="51">
        <v>33</v>
      </c>
      <c r="M34" s="15">
        <v>1</v>
      </c>
      <c r="N34" s="15" t="s">
        <v>258</v>
      </c>
      <c r="Q34" s="22"/>
      <c r="R34" s="22"/>
      <c r="S34" s="54"/>
      <c r="AC34" s="15">
        <v>1</v>
      </c>
      <c r="AG34" s="15">
        <v>1</v>
      </c>
      <c r="DN34" s="15">
        <v>1</v>
      </c>
    </row>
    <row r="35" spans="2:86" ht="12.75">
      <c r="B35" s="94">
        <f t="shared" si="0"/>
        <v>3</v>
      </c>
      <c r="C35" s="94">
        <f>IF(COUNT(Q35:EC35)&gt;0,COUNT(Q35:EC35),"")</f>
        <v>3</v>
      </c>
      <c r="D35" s="94">
        <f>IF(COUNT(S35:EC35)&gt;0,COUNT(S35:EC35),"")</f>
        <v>3</v>
      </c>
      <c r="E35" s="94">
        <f t="shared" si="1"/>
        <v>3</v>
      </c>
      <c r="F35" s="94">
        <f t="shared" si="3"/>
        <v>3</v>
      </c>
      <c r="G35" s="94">
        <f t="shared" si="4"/>
        <v>9</v>
      </c>
      <c r="H35" s="94">
        <f>IF(AND(M35&gt;0,M35&lt;=STATS!$C$22),1,"")</f>
        <v>1</v>
      </c>
      <c r="J35" s="51">
        <v>34</v>
      </c>
      <c r="M35" s="15">
        <v>9</v>
      </c>
      <c r="N35" s="15" t="s">
        <v>257</v>
      </c>
      <c r="Q35" s="22"/>
      <c r="R35" s="22"/>
      <c r="S35" s="54"/>
      <c r="V35" s="15">
        <v>3</v>
      </c>
      <c r="AX35" s="15">
        <v>1</v>
      </c>
      <c r="CH35" s="15">
        <v>1</v>
      </c>
    </row>
    <row r="36" spans="2:56" ht="12.75">
      <c r="B36" s="94">
        <f t="shared" si="0"/>
        <v>2</v>
      </c>
      <c r="C36" s="94">
        <f>IF(COUNT(Q36:EC36)&gt;0,COUNT(Q36:EC36),"")</f>
        <v>2</v>
      </c>
      <c r="D36" s="94">
        <f>IF(COUNT(S36:EC36)&gt;0,COUNT(S36:EC36),"")</f>
        <v>2</v>
      </c>
      <c r="E36" s="94">
        <f t="shared" si="1"/>
        <v>2</v>
      </c>
      <c r="F36" s="94">
        <f t="shared" si="3"/>
        <v>2</v>
      </c>
      <c r="G36" s="94">
        <f t="shared" si="4"/>
        <v>12</v>
      </c>
      <c r="H36" s="94">
        <f>IF(AND(M36&gt;0,M36&lt;=STATS!$C$22),1,"")</f>
        <v>1</v>
      </c>
      <c r="J36" s="51">
        <v>35</v>
      </c>
      <c r="M36" s="15">
        <v>12</v>
      </c>
      <c r="N36" s="15" t="s">
        <v>257</v>
      </c>
      <c r="Q36" s="22"/>
      <c r="R36" s="22"/>
      <c r="S36" s="54"/>
      <c r="V36" s="15">
        <v>1</v>
      </c>
      <c r="BD36" s="15">
        <v>1</v>
      </c>
    </row>
    <row r="37" spans="2:86" ht="12.75">
      <c r="B37" s="94">
        <f t="shared" si="0"/>
        <v>2</v>
      </c>
      <c r="C37" s="94">
        <f>IF(COUNT(Q37:EC37)&gt;0,COUNT(Q37:EC37),"")</f>
        <v>2</v>
      </c>
      <c r="D37" s="94">
        <f>IF(COUNT(S37:EC37)&gt;0,COUNT(S37:EC37),"")</f>
        <v>2</v>
      </c>
      <c r="E37" s="94">
        <f t="shared" si="1"/>
        <v>2</v>
      </c>
      <c r="F37" s="94">
        <f t="shared" si="3"/>
        <v>2</v>
      </c>
      <c r="G37" s="94">
        <f t="shared" si="4"/>
        <v>15</v>
      </c>
      <c r="H37" s="94">
        <f>IF(AND(M37&gt;0,M37&lt;=STATS!$C$22),1,"")</f>
        <v>1</v>
      </c>
      <c r="J37" s="51">
        <v>36</v>
      </c>
      <c r="M37" s="15">
        <v>15</v>
      </c>
      <c r="N37" s="15" t="s">
        <v>257</v>
      </c>
      <c r="Q37" s="22"/>
      <c r="R37" s="22"/>
      <c r="S37" s="54"/>
      <c r="V37" s="15">
        <v>1</v>
      </c>
      <c r="CH37" s="15">
        <v>1</v>
      </c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  <v>0</v>
      </c>
      <c r="F38" s="94">
        <f t="shared" si="3"/>
        <v>0</v>
      </c>
      <c r="G38" s="94">
        <f t="shared" si="4"/>
      </c>
      <c r="H38" s="94">
        <f>IF(AND(M38&gt;0,M38&lt;=STATS!$C$22),1,"")</f>
        <v>1</v>
      </c>
      <c r="J38" s="51">
        <v>37</v>
      </c>
      <c r="M38" s="15">
        <v>16</v>
      </c>
      <c r="N38" s="15" t="s">
        <v>257</v>
      </c>
      <c r="Q38" s="22"/>
      <c r="R38" s="22"/>
      <c r="S38" s="54"/>
    </row>
    <row r="39" spans="2:19" ht="12.75">
      <c r="B39" s="94">
        <f t="shared" si="0"/>
        <v>0</v>
      </c>
      <c r="C39" s="94">
        <f>IF(COUNT(Q39:EC39)&gt;0,COUNT(Q39:EC39),"")</f>
      </c>
      <c r="D39" s="94">
        <f>IF(COUNT(S39:EC39)&gt;0,COUNT(S39:EC39),"")</f>
      </c>
      <c r="E39" s="94">
        <f t="shared" si="1"/>
        <v>0</v>
      </c>
      <c r="F39" s="94">
        <f t="shared" si="3"/>
        <v>0</v>
      </c>
      <c r="G39" s="94">
        <f t="shared" si="4"/>
      </c>
      <c r="H39" s="94">
        <f>IF(AND(M39&gt;0,M39&lt;=STATS!$C$22),1,"")</f>
        <v>1</v>
      </c>
      <c r="J39" s="51">
        <v>38</v>
      </c>
      <c r="M39" s="15">
        <v>16</v>
      </c>
      <c r="N39" s="15" t="s">
        <v>257</v>
      </c>
      <c r="Q39" s="22"/>
      <c r="R39" s="22"/>
      <c r="S39" s="54"/>
    </row>
    <row r="40" spans="2:22" ht="12.75">
      <c r="B40" s="94">
        <f t="shared" si="0"/>
        <v>1</v>
      </c>
      <c r="C40" s="94">
        <f>IF(COUNT(Q40:EC40)&gt;0,COUNT(Q40:EC40),"")</f>
        <v>1</v>
      </c>
      <c r="D40" s="94">
        <f>IF(COUNT(S40:EC40)&gt;0,COUNT(S40:EC40),"")</f>
        <v>1</v>
      </c>
      <c r="E40" s="94">
        <f t="shared" si="1"/>
        <v>1</v>
      </c>
      <c r="F40" s="94">
        <f t="shared" si="3"/>
        <v>1</v>
      </c>
      <c r="G40" s="94">
        <f t="shared" si="4"/>
        <v>16</v>
      </c>
      <c r="H40" s="94">
        <f>IF(AND(M40&gt;0,M40&lt;=STATS!$C$22),1,"")</f>
        <v>1</v>
      </c>
      <c r="J40" s="51">
        <v>39</v>
      </c>
      <c r="M40" s="15">
        <v>16</v>
      </c>
      <c r="N40" s="15" t="s">
        <v>257</v>
      </c>
      <c r="Q40" s="22"/>
      <c r="R40" s="22"/>
      <c r="S40" s="54"/>
      <c r="V40" s="15">
        <v>1</v>
      </c>
    </row>
    <row r="41" spans="2:19" ht="12.75">
      <c r="B41" s="94">
        <f t="shared" si="0"/>
        <v>0</v>
      </c>
      <c r="C41" s="94">
        <f>IF(COUNT(Q41:EC41)&gt;0,COUNT(Q41:EC41),"")</f>
      </c>
      <c r="D41" s="94">
        <f>IF(COUNT(S41:EC41)&gt;0,COUNT(S41:EC41),"")</f>
      </c>
      <c r="E41" s="94">
        <f t="shared" si="1"/>
        <v>0</v>
      </c>
      <c r="F41" s="94">
        <f t="shared" si="3"/>
        <v>0</v>
      </c>
      <c r="G41" s="94">
        <f t="shared" si="4"/>
      </c>
      <c r="H41" s="94">
        <f>IF(AND(M41&gt;0,M41&lt;=STATS!$C$22),1,"")</f>
        <v>1</v>
      </c>
      <c r="J41" s="51">
        <v>40</v>
      </c>
      <c r="M41" s="15">
        <v>16</v>
      </c>
      <c r="N41" s="15" t="s">
        <v>257</v>
      </c>
      <c r="Q41" s="22"/>
      <c r="R41" s="22"/>
      <c r="S41" s="54"/>
    </row>
    <row r="42" spans="2:19" ht="12.75">
      <c r="B42" s="94">
        <f t="shared" si="0"/>
        <v>0</v>
      </c>
      <c r="C42" s="94">
        <f>IF(COUNT(Q42:EC42)&gt;0,COUNT(Q42:EC42),"")</f>
      </c>
      <c r="D42" s="94">
        <f>IF(COUNT(S42:EC42)&gt;0,COUNT(S42:EC42),"")</f>
      </c>
      <c r="E42" s="94">
        <f t="shared" si="1"/>
        <v>0</v>
      </c>
      <c r="F42" s="94">
        <f t="shared" si="3"/>
        <v>0</v>
      </c>
      <c r="G42" s="94">
        <f t="shared" si="4"/>
      </c>
      <c r="H42" s="94">
        <f>IF(AND(M42&gt;0,M42&lt;=STATS!$C$22),1,"")</f>
        <v>1</v>
      </c>
      <c r="J42" s="51">
        <v>41</v>
      </c>
      <c r="M42" s="15">
        <v>16</v>
      </c>
      <c r="N42" s="15" t="s">
        <v>257</v>
      </c>
      <c r="Q42" s="22"/>
      <c r="R42" s="22"/>
      <c r="S42" s="54"/>
    </row>
    <row r="43" spans="2:19" ht="12.75">
      <c r="B43" s="94">
        <f t="shared" si="0"/>
        <v>0</v>
      </c>
      <c r="C43" s="94">
        <f>IF(COUNT(Q43:EC43)&gt;0,COUNT(Q43:EC43),"")</f>
      </c>
      <c r="D43" s="94">
        <f>IF(COUNT(S43:EC43)&gt;0,COUNT(S43:EC43),"")</f>
      </c>
      <c r="E43" s="94">
        <f t="shared" si="1"/>
        <v>0</v>
      </c>
      <c r="F43" s="94">
        <f t="shared" si="3"/>
        <v>0</v>
      </c>
      <c r="G43" s="94">
        <f t="shared" si="4"/>
      </c>
      <c r="H43" s="94">
        <f>IF(AND(M43&gt;0,M43&lt;=STATS!$C$22),1,"")</f>
        <v>1</v>
      </c>
      <c r="J43" s="51">
        <v>42</v>
      </c>
      <c r="M43" s="15">
        <v>15</v>
      </c>
      <c r="N43" s="15" t="s">
        <v>257</v>
      </c>
      <c r="Q43" s="22"/>
      <c r="R43" s="22"/>
      <c r="S43" s="54"/>
    </row>
    <row r="44" spans="2:118" ht="12.75">
      <c r="B44" s="94">
        <f t="shared" si="0"/>
        <v>5</v>
      </c>
      <c r="C44" s="94">
        <f>IF(COUNT(Q44:EC44)&gt;0,COUNT(Q44:EC44),"")</f>
        <v>5</v>
      </c>
      <c r="D44" s="94">
        <f>IF(COUNT(S44:EC44)&gt;0,COUNT(S44:EC44),"")</f>
        <v>5</v>
      </c>
      <c r="E44" s="94">
        <f t="shared" si="1"/>
        <v>5</v>
      </c>
      <c r="F44" s="94">
        <f t="shared" si="3"/>
        <v>5</v>
      </c>
      <c r="G44" s="94">
        <f t="shared" si="4"/>
        <v>6</v>
      </c>
      <c r="H44" s="94">
        <f>IF(AND(M44&gt;0,M44&lt;=STATS!$C$22),1,"")</f>
        <v>1</v>
      </c>
      <c r="J44" s="51">
        <v>43</v>
      </c>
      <c r="M44" s="15">
        <v>6</v>
      </c>
      <c r="N44" s="15" t="s">
        <v>258</v>
      </c>
      <c r="Q44" s="22"/>
      <c r="R44" s="22"/>
      <c r="S44" s="54"/>
      <c r="AE44" s="15">
        <v>1</v>
      </c>
      <c r="AS44" s="15">
        <v>1</v>
      </c>
      <c r="BA44" s="15">
        <v>1</v>
      </c>
      <c r="BT44" s="15">
        <v>1</v>
      </c>
      <c r="DN44" s="15">
        <v>1</v>
      </c>
    </row>
    <row r="45" spans="2:19" ht="12.75">
      <c r="B45" s="94">
        <f t="shared" si="0"/>
        <v>0</v>
      </c>
      <c r="C45" s="94">
        <f>IF(COUNT(Q45:EC45)&gt;0,COUNT(Q45:EC45),"")</f>
      </c>
      <c r="D45" s="94">
        <f>IF(COUNT(S45:EC45)&gt;0,COUNT(S45:EC45),"")</f>
      </c>
      <c r="E45" s="94">
        <f t="shared" si="1"/>
      </c>
      <c r="F45" s="94">
        <f t="shared" si="3"/>
      </c>
      <c r="G45" s="94">
        <f t="shared" si="4"/>
      </c>
      <c r="H45" s="94">
        <f>IF(AND(M45&gt;0,M45&lt;=STATS!$C$22),1,"")</f>
      </c>
      <c r="J45" s="51">
        <v>44</v>
      </c>
      <c r="P45" s="15" t="s">
        <v>256</v>
      </c>
      <c r="Q45" s="22"/>
      <c r="R45" s="22"/>
      <c r="S45" s="54"/>
    </row>
    <row r="46" spans="2:65" ht="12.75">
      <c r="B46" s="94">
        <f t="shared" si="0"/>
        <v>1</v>
      </c>
      <c r="C46" s="94">
        <f>IF(COUNT(Q46:EC46)&gt;0,COUNT(Q46:EC46),"")</f>
        <v>1</v>
      </c>
      <c r="D46" s="94">
        <f>IF(COUNT(S46:EC46)&gt;0,COUNT(S46:EC46),"")</f>
        <v>1</v>
      </c>
      <c r="E46" s="94">
        <f t="shared" si="1"/>
        <v>1</v>
      </c>
      <c r="F46" s="94">
        <f t="shared" si="3"/>
        <v>1</v>
      </c>
      <c r="G46" s="94">
        <f t="shared" si="4"/>
        <v>1</v>
      </c>
      <c r="H46" s="94">
        <f>IF(AND(M46&gt;0,M46&lt;=STATS!$C$22),1,"")</f>
        <v>1</v>
      </c>
      <c r="J46" s="51">
        <v>45</v>
      </c>
      <c r="M46" s="15">
        <v>1</v>
      </c>
      <c r="N46" s="15" t="s">
        <v>257</v>
      </c>
      <c r="Q46" s="22"/>
      <c r="R46" s="22"/>
      <c r="S46" s="54"/>
      <c r="BM46" s="15">
        <v>1</v>
      </c>
    </row>
    <row r="47" spans="2:65" ht="12.75">
      <c r="B47" s="94">
        <f t="shared" si="0"/>
        <v>2</v>
      </c>
      <c r="C47" s="94">
        <f>IF(COUNT(Q47:EC47)&gt;0,COUNT(Q47:EC47),"")</f>
        <v>2</v>
      </c>
      <c r="D47" s="94">
        <f>IF(COUNT(S47:EC47)&gt;0,COUNT(S47:EC47),"")</f>
        <v>2</v>
      </c>
      <c r="E47" s="94">
        <f t="shared" si="1"/>
        <v>2</v>
      </c>
      <c r="F47" s="94">
        <f t="shared" si="3"/>
        <v>2</v>
      </c>
      <c r="G47" s="94">
        <f t="shared" si="4"/>
        <v>2</v>
      </c>
      <c r="H47" s="94">
        <f>IF(AND(M47&gt;0,M47&lt;=STATS!$C$22),1,"")</f>
        <v>1</v>
      </c>
      <c r="J47" s="51">
        <v>46</v>
      </c>
      <c r="M47" s="15">
        <v>2</v>
      </c>
      <c r="N47" s="15" t="s">
        <v>257</v>
      </c>
      <c r="Q47" s="22"/>
      <c r="R47" s="22"/>
      <c r="S47" s="54"/>
      <c r="BA47" s="15">
        <v>2</v>
      </c>
      <c r="BM47" s="15">
        <v>1</v>
      </c>
    </row>
    <row r="48" spans="2:82" ht="12.75">
      <c r="B48" s="94">
        <f t="shared" si="0"/>
        <v>4</v>
      </c>
      <c r="C48" s="94">
        <f>IF(COUNT(Q48:EC48)&gt;0,COUNT(Q48:EC48),"")</f>
        <v>4</v>
      </c>
      <c r="D48" s="94">
        <f>IF(COUNT(S48:EC48)&gt;0,COUNT(S48:EC48),"")</f>
        <v>4</v>
      </c>
      <c r="E48" s="94">
        <f t="shared" si="1"/>
        <v>4</v>
      </c>
      <c r="F48" s="94">
        <f t="shared" si="3"/>
        <v>4</v>
      </c>
      <c r="G48" s="94">
        <f t="shared" si="4"/>
        <v>3</v>
      </c>
      <c r="H48" s="94">
        <f>IF(AND(M48&gt;0,M48&lt;=STATS!$C$22),1,"")</f>
        <v>1</v>
      </c>
      <c r="J48" s="51">
        <v>47</v>
      </c>
      <c r="M48" s="15">
        <v>3</v>
      </c>
      <c r="N48" s="15" t="s">
        <v>257</v>
      </c>
      <c r="Q48" s="22"/>
      <c r="R48" s="22"/>
      <c r="S48" s="54"/>
      <c r="V48" s="15">
        <v>2</v>
      </c>
      <c r="AX48" s="15">
        <v>1</v>
      </c>
      <c r="CC48" s="15">
        <v>1</v>
      </c>
      <c r="CD48" s="15">
        <v>1</v>
      </c>
    </row>
    <row r="49" spans="2:86" ht="12.75">
      <c r="B49" s="94">
        <f t="shared" si="0"/>
        <v>3</v>
      </c>
      <c r="C49" s="94">
        <f>IF(COUNT(Q49:EC49)&gt;0,COUNT(Q49:EC49),"")</f>
        <v>3</v>
      </c>
      <c r="D49" s="94">
        <f>IF(COUNT(S49:EC49)&gt;0,COUNT(S49:EC49),"")</f>
        <v>3</v>
      </c>
      <c r="E49" s="94">
        <f t="shared" si="1"/>
        <v>3</v>
      </c>
      <c r="F49" s="94">
        <f t="shared" si="3"/>
        <v>3</v>
      </c>
      <c r="G49" s="94">
        <f t="shared" si="4"/>
        <v>3</v>
      </c>
      <c r="H49" s="94">
        <f>IF(AND(M49&gt;0,M49&lt;=STATS!$C$22),1,"")</f>
        <v>1</v>
      </c>
      <c r="J49" s="51">
        <v>48</v>
      </c>
      <c r="M49" s="15">
        <v>3</v>
      </c>
      <c r="N49" s="15" t="s">
        <v>257</v>
      </c>
      <c r="Q49" s="22"/>
      <c r="R49" s="22"/>
      <c r="S49" s="54"/>
      <c r="V49" s="15">
        <v>1</v>
      </c>
      <c r="CD49" s="15">
        <v>1</v>
      </c>
      <c r="CH49" s="15">
        <v>1</v>
      </c>
    </row>
    <row r="50" spans="2:86" ht="12.75">
      <c r="B50" s="94">
        <f t="shared" si="0"/>
        <v>2</v>
      </c>
      <c r="C50" s="94">
        <f>IF(COUNT(Q50:EC50)&gt;0,COUNT(Q50:EC50),"")</f>
        <v>2</v>
      </c>
      <c r="D50" s="94">
        <f>IF(COUNT(S50:EC50)&gt;0,COUNT(S50:EC50),"")</f>
        <v>2</v>
      </c>
      <c r="E50" s="94">
        <f t="shared" si="1"/>
        <v>2</v>
      </c>
      <c r="F50" s="94">
        <f t="shared" si="3"/>
        <v>2</v>
      </c>
      <c r="G50" s="94">
        <f t="shared" si="4"/>
        <v>4</v>
      </c>
      <c r="H50" s="94">
        <f>IF(AND(M50&gt;0,M50&lt;=STATS!$C$22),1,"")</f>
        <v>1</v>
      </c>
      <c r="J50" s="51">
        <v>49</v>
      </c>
      <c r="M50" s="15">
        <v>4</v>
      </c>
      <c r="N50" s="15" t="s">
        <v>257</v>
      </c>
      <c r="Q50" s="22"/>
      <c r="R50" s="22"/>
      <c r="S50" s="54"/>
      <c r="V50" s="15">
        <v>3</v>
      </c>
      <c r="CH50" s="15">
        <v>1</v>
      </c>
    </row>
    <row r="51" spans="2:86" ht="12.75">
      <c r="B51" s="94">
        <f t="shared" si="0"/>
        <v>4</v>
      </c>
      <c r="C51" s="94">
        <f>IF(COUNT(Q51:EC51)&gt;0,COUNT(Q51:EC51),"")</f>
        <v>4</v>
      </c>
      <c r="D51" s="94">
        <f>IF(COUNT(S51:EC51)&gt;0,COUNT(S51:EC51),"")</f>
        <v>4</v>
      </c>
      <c r="E51" s="94">
        <f t="shared" si="1"/>
        <v>4</v>
      </c>
      <c r="F51" s="94">
        <f t="shared" si="3"/>
        <v>4</v>
      </c>
      <c r="G51" s="94">
        <f t="shared" si="4"/>
        <v>7</v>
      </c>
      <c r="H51" s="94">
        <f>IF(AND(M51&gt;0,M51&lt;=STATS!$C$22),1,"")</f>
        <v>1</v>
      </c>
      <c r="J51" s="51">
        <v>50</v>
      </c>
      <c r="M51" s="15">
        <v>7</v>
      </c>
      <c r="N51" s="15" t="s">
        <v>257</v>
      </c>
      <c r="Q51" s="22"/>
      <c r="R51" s="22"/>
      <c r="S51" s="54"/>
      <c r="V51" s="15">
        <v>2</v>
      </c>
      <c r="CA51" s="15">
        <v>1</v>
      </c>
      <c r="CD51" s="15">
        <v>1</v>
      </c>
      <c r="CH51" s="15">
        <v>1</v>
      </c>
    </row>
    <row r="52" spans="2:86" ht="12.75">
      <c r="B52" s="94">
        <f t="shared" si="0"/>
        <v>2</v>
      </c>
      <c r="C52" s="94">
        <f>IF(COUNT(Q52:EC52)&gt;0,COUNT(Q52:EC52),"")</f>
        <v>2</v>
      </c>
      <c r="D52" s="94">
        <f>IF(COUNT(S52:EC52)&gt;0,COUNT(S52:EC52),"")</f>
        <v>2</v>
      </c>
      <c r="E52" s="94">
        <f t="shared" si="1"/>
        <v>2</v>
      </c>
      <c r="F52" s="94">
        <f t="shared" si="3"/>
        <v>2</v>
      </c>
      <c r="G52" s="94">
        <f t="shared" si="4"/>
        <v>11</v>
      </c>
      <c r="H52" s="94">
        <f>IF(AND(M52&gt;0,M52&lt;=STATS!$C$22),1,"")</f>
        <v>1</v>
      </c>
      <c r="J52" s="51">
        <v>51</v>
      </c>
      <c r="M52" s="15">
        <v>11</v>
      </c>
      <c r="N52" s="15" t="s">
        <v>257</v>
      </c>
      <c r="Q52" s="22"/>
      <c r="R52" s="22"/>
      <c r="S52" s="54"/>
      <c r="V52" s="15">
        <v>1</v>
      </c>
      <c r="CH52" s="15">
        <v>1</v>
      </c>
    </row>
    <row r="53" spans="2:19" ht="12.75">
      <c r="B53" s="94">
        <f t="shared" si="0"/>
        <v>0</v>
      </c>
      <c r="C53" s="94">
        <f>IF(COUNT(Q53:EC53)&gt;0,COUNT(Q53:EC53),"")</f>
      </c>
      <c r="D53" s="94">
        <f>IF(COUNT(S53:EC53)&gt;0,COUNT(S53:EC53),"")</f>
      </c>
      <c r="E53" s="94">
        <f t="shared" si="1"/>
        <v>0</v>
      </c>
      <c r="F53" s="94">
        <f t="shared" si="3"/>
        <v>0</v>
      </c>
      <c r="G53" s="94">
        <f t="shared" si="4"/>
      </c>
      <c r="H53" s="94">
        <f>IF(AND(M53&gt;0,M53&lt;=STATS!$C$22),1,"")</f>
        <v>1</v>
      </c>
      <c r="J53" s="51">
        <v>52</v>
      </c>
      <c r="M53" s="15">
        <v>13</v>
      </c>
      <c r="N53" s="15" t="s">
        <v>257</v>
      </c>
      <c r="Q53" s="22"/>
      <c r="R53" s="22"/>
      <c r="S53" s="54"/>
    </row>
    <row r="54" spans="2:19" ht="12.75">
      <c r="B54" s="94">
        <f t="shared" si="0"/>
        <v>0</v>
      </c>
      <c r="C54" s="94">
        <f>IF(COUNT(Q54:EC54)&gt;0,COUNT(Q54:EC54),"")</f>
      </c>
      <c r="D54" s="94">
        <f>IF(COUNT(S54:EC54)&gt;0,COUNT(S54:EC54),"")</f>
      </c>
      <c r="E54" s="94">
        <f t="shared" si="1"/>
        <v>0</v>
      </c>
      <c r="F54" s="94">
        <f t="shared" si="3"/>
        <v>0</v>
      </c>
      <c r="G54" s="94">
        <f t="shared" si="4"/>
      </c>
      <c r="H54" s="94">
        <f>IF(AND(M54&gt;0,M54&lt;=STATS!$C$22),1,"")</f>
        <v>1</v>
      </c>
      <c r="J54" s="51">
        <v>53</v>
      </c>
      <c r="M54" s="15">
        <v>15</v>
      </c>
      <c r="N54" s="15" t="s">
        <v>257</v>
      </c>
      <c r="Q54" s="22"/>
      <c r="R54" s="22"/>
      <c r="S54" s="54"/>
    </row>
    <row r="55" spans="2:19" ht="12.75">
      <c r="B55" s="94">
        <f t="shared" si="0"/>
        <v>0</v>
      </c>
      <c r="C55" s="94">
        <f>IF(COUNT(Q55:EC55)&gt;0,COUNT(Q55:EC55),"")</f>
      </c>
      <c r="D55" s="94">
        <f>IF(COUNT(S55:EC55)&gt;0,COUNT(S55:EC55),"")</f>
      </c>
      <c r="E55" s="94">
        <f t="shared" si="1"/>
        <v>0</v>
      </c>
      <c r="F55" s="94">
        <f t="shared" si="3"/>
        <v>0</v>
      </c>
      <c r="G55" s="94">
        <f t="shared" si="4"/>
      </c>
      <c r="H55" s="94">
        <f>IF(AND(M55&gt;0,M55&lt;=STATS!$C$22),1,"")</f>
        <v>1</v>
      </c>
      <c r="J55" s="51">
        <v>54</v>
      </c>
      <c r="M55" s="15">
        <v>16</v>
      </c>
      <c r="N55" s="15" t="s">
        <v>257</v>
      </c>
      <c r="Q55" s="22"/>
      <c r="R55" s="22"/>
      <c r="S55" s="54"/>
    </row>
    <row r="56" spans="2:22" ht="12.75">
      <c r="B56" s="94">
        <f t="shared" si="0"/>
        <v>1</v>
      </c>
      <c r="C56" s="94">
        <f>IF(COUNT(Q56:EC56)&gt;0,COUNT(Q56:EC56),"")</f>
        <v>1</v>
      </c>
      <c r="D56" s="94">
        <f>IF(COUNT(S56:EC56)&gt;0,COUNT(S56:EC56),"")</f>
        <v>1</v>
      </c>
      <c r="E56" s="94">
        <f t="shared" si="1"/>
        <v>1</v>
      </c>
      <c r="F56" s="94">
        <f t="shared" si="3"/>
        <v>1</v>
      </c>
      <c r="G56" s="94">
        <f t="shared" si="4"/>
        <v>16</v>
      </c>
      <c r="H56" s="94">
        <f>IF(AND(M56&gt;0,M56&lt;=STATS!$C$22),1,"")</f>
        <v>1</v>
      </c>
      <c r="J56" s="51">
        <v>55</v>
      </c>
      <c r="M56" s="15">
        <v>16</v>
      </c>
      <c r="N56" s="15" t="s">
        <v>257</v>
      </c>
      <c r="Q56" s="22"/>
      <c r="R56" s="22"/>
      <c r="S56" s="54"/>
      <c r="V56" s="15">
        <v>1</v>
      </c>
    </row>
    <row r="57" spans="2:19" ht="12.75">
      <c r="B57" s="94">
        <f t="shared" si="0"/>
        <v>0</v>
      </c>
      <c r="C57" s="94">
        <f>IF(COUNT(Q57:EC57)&gt;0,COUNT(Q57:EC57),"")</f>
      </c>
      <c r="D57" s="94">
        <f>IF(COUNT(S57:EC57)&gt;0,COUNT(S57:EC57),"")</f>
      </c>
      <c r="E57" s="94">
        <f t="shared" si="1"/>
        <v>0</v>
      </c>
      <c r="F57" s="94">
        <f t="shared" si="3"/>
        <v>0</v>
      </c>
      <c r="G57" s="94">
        <f t="shared" si="4"/>
      </c>
      <c r="H57" s="94">
        <f>IF(AND(M57&gt;0,M57&lt;=STATS!$C$22),1,"")</f>
        <v>1</v>
      </c>
      <c r="J57" s="51">
        <v>56</v>
      </c>
      <c r="M57" s="15">
        <v>16</v>
      </c>
      <c r="N57" s="15" t="s">
        <v>257</v>
      </c>
      <c r="Q57" s="22"/>
      <c r="R57" s="22"/>
      <c r="S57" s="54"/>
    </row>
    <row r="58" spans="2:22" ht="12.75">
      <c r="B58" s="94">
        <f t="shared" si="0"/>
        <v>1</v>
      </c>
      <c r="C58" s="94">
        <f>IF(COUNT(Q58:EC58)&gt;0,COUNT(Q58:EC58),"")</f>
        <v>1</v>
      </c>
      <c r="D58" s="94">
        <f>IF(COUNT(S58:EC58)&gt;0,COUNT(S58:EC58),"")</f>
        <v>1</v>
      </c>
      <c r="E58" s="94">
        <f t="shared" si="1"/>
        <v>1</v>
      </c>
      <c r="F58" s="94">
        <f t="shared" si="3"/>
        <v>1</v>
      </c>
      <c r="G58" s="94">
        <f t="shared" si="4"/>
        <v>17</v>
      </c>
      <c r="H58" s="94">
        <f>IF(AND(M58&gt;0,M58&lt;=STATS!$C$22),1,"")</f>
        <v>1</v>
      </c>
      <c r="J58" s="51">
        <v>57</v>
      </c>
      <c r="M58" s="15">
        <v>17</v>
      </c>
      <c r="N58" s="15" t="s">
        <v>257</v>
      </c>
      <c r="Q58" s="22"/>
      <c r="R58" s="22"/>
      <c r="S58" s="54"/>
      <c r="V58" s="15">
        <v>1</v>
      </c>
    </row>
    <row r="59" spans="2:19" ht="12.75">
      <c r="B59" s="94">
        <f t="shared" si="0"/>
        <v>0</v>
      </c>
      <c r="C59" s="94">
        <f>IF(COUNT(Q59:EC59)&gt;0,COUNT(Q59:EC59),"")</f>
      </c>
      <c r="D59" s="94">
        <f>IF(COUNT(S59:EC59)&gt;0,COUNT(S59:EC59),"")</f>
      </c>
      <c r="E59" s="94">
        <f t="shared" si="1"/>
        <v>0</v>
      </c>
      <c r="F59" s="94">
        <f t="shared" si="3"/>
        <v>0</v>
      </c>
      <c r="G59" s="94">
        <f t="shared" si="4"/>
      </c>
      <c r="H59" s="94">
        <f>IF(AND(M59&gt;0,M59&lt;=STATS!$C$22),1,"")</f>
        <v>1</v>
      </c>
      <c r="J59" s="51">
        <v>58</v>
      </c>
      <c r="M59" s="15">
        <v>17</v>
      </c>
      <c r="N59" s="15" t="s">
        <v>257</v>
      </c>
      <c r="Q59" s="22"/>
      <c r="R59" s="22"/>
      <c r="S59" s="54"/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  <v>0</v>
      </c>
      <c r="F60" s="94">
        <f t="shared" si="3"/>
        <v>0</v>
      </c>
      <c r="G60" s="94">
        <f t="shared" si="4"/>
      </c>
      <c r="H60" s="94">
        <f>IF(AND(M60&gt;0,M60&lt;=STATS!$C$22),1,"")</f>
        <v>1</v>
      </c>
      <c r="J60" s="51">
        <v>59</v>
      </c>
      <c r="M60" s="15">
        <v>17</v>
      </c>
      <c r="N60" s="15" t="s">
        <v>257</v>
      </c>
      <c r="Q60" s="22"/>
      <c r="R60" s="22"/>
      <c r="S60" s="54"/>
    </row>
    <row r="61" spans="2:19" ht="12.75">
      <c r="B61" s="94">
        <f t="shared" si="0"/>
        <v>0</v>
      </c>
      <c r="C61" s="94">
        <f>IF(COUNT(Q61:EC61)&gt;0,COUNT(Q61:EC61),"")</f>
      </c>
      <c r="D61" s="94">
        <f>IF(COUNT(S61:EC61)&gt;0,COUNT(S61:EC61),"")</f>
      </c>
      <c r="E61" s="94">
        <f t="shared" si="1"/>
        <v>0</v>
      </c>
      <c r="F61" s="94">
        <f t="shared" si="3"/>
        <v>0</v>
      </c>
      <c r="G61" s="94">
        <f t="shared" si="4"/>
      </c>
      <c r="H61" s="94">
        <f>IF(AND(M61&gt;0,M61&lt;=STATS!$C$22),1,"")</f>
        <v>1</v>
      </c>
      <c r="J61" s="51">
        <v>60</v>
      </c>
      <c r="M61" s="15">
        <v>18</v>
      </c>
      <c r="N61" s="15" t="s">
        <v>257</v>
      </c>
      <c r="Q61" s="22"/>
      <c r="R61" s="22"/>
      <c r="S61" s="54"/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  <v>0</v>
      </c>
      <c r="F62" s="94">
        <f t="shared" si="3"/>
        <v>0</v>
      </c>
      <c r="G62" s="94">
        <f t="shared" si="4"/>
      </c>
      <c r="H62" s="94">
        <f>IF(AND(M62&gt;0,M62&lt;=STATS!$C$22),1,"")</f>
        <v>1</v>
      </c>
      <c r="J62" s="51">
        <v>61</v>
      </c>
      <c r="M62" s="15">
        <v>17</v>
      </c>
      <c r="N62" s="15" t="s">
        <v>257</v>
      </c>
      <c r="Q62" s="22"/>
      <c r="R62" s="22"/>
      <c r="S62" s="54"/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  <v>0</v>
      </c>
      <c r="F63" s="94">
        <f t="shared" si="3"/>
        <v>0</v>
      </c>
      <c r="G63" s="94">
        <f t="shared" si="4"/>
      </c>
      <c r="H63" s="94">
        <f>IF(AND(M63&gt;0,M63&lt;=STATS!$C$22),1,"")</f>
        <v>1</v>
      </c>
      <c r="J63" s="51">
        <v>62</v>
      </c>
      <c r="M63" s="15">
        <v>16</v>
      </c>
      <c r="N63" s="15" t="s">
        <v>257</v>
      </c>
      <c r="Q63" s="22"/>
      <c r="R63" s="22"/>
      <c r="S63" s="54"/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</c>
      <c r="F64" s="94">
        <f t="shared" si="3"/>
      </c>
      <c r="G64" s="94">
        <f t="shared" si="4"/>
      </c>
      <c r="H64" s="94">
        <f>IF(AND(M64&gt;0,M64&lt;=STATS!$C$22),1,"")</f>
      </c>
      <c r="J64" s="51">
        <v>63</v>
      </c>
      <c r="P64" s="15" t="s">
        <v>256</v>
      </c>
      <c r="Q64" s="22"/>
      <c r="R64" s="22"/>
      <c r="S64" s="54"/>
    </row>
    <row r="65" spans="2:118" ht="12.75">
      <c r="B65" s="94">
        <f t="shared" si="0"/>
        <v>3</v>
      </c>
      <c r="C65" s="94">
        <f>IF(COUNT(Q65:EC65)&gt;0,COUNT(Q65:EC65),"")</f>
        <v>3</v>
      </c>
      <c r="D65" s="94">
        <f>IF(COUNT(S65:EC65)&gt;0,COUNT(S65:EC65),"")</f>
        <v>3</v>
      </c>
      <c r="E65" s="94">
        <f t="shared" si="1"/>
        <v>3</v>
      </c>
      <c r="F65" s="94">
        <f t="shared" si="3"/>
        <v>3</v>
      </c>
      <c r="G65" s="94">
        <f t="shared" si="4"/>
        <v>1</v>
      </c>
      <c r="H65" s="94">
        <f>IF(AND(M65&gt;0,M65&lt;=STATS!$C$22),1,"")</f>
        <v>1</v>
      </c>
      <c r="J65" s="51">
        <v>64</v>
      </c>
      <c r="M65" s="15">
        <v>1</v>
      </c>
      <c r="N65" s="15" t="s">
        <v>257</v>
      </c>
      <c r="Q65" s="22"/>
      <c r="R65" s="22"/>
      <c r="S65" s="54"/>
      <c r="V65" s="15">
        <v>1</v>
      </c>
      <c r="CD65" s="15">
        <v>1</v>
      </c>
      <c r="DN65" s="15">
        <v>1</v>
      </c>
    </row>
    <row r="66" spans="2:118" ht="12.75">
      <c r="B66" s="94">
        <f aca="true" t="shared" si="5" ref="B66:B129">COUNT(Q66:EA66)</f>
        <v>4</v>
      </c>
      <c r="C66" s="94">
        <f>IF(COUNT(Q66:EC66)&gt;0,COUNT(Q66:EC66),"")</f>
        <v>4</v>
      </c>
      <c r="D66" s="94">
        <f>IF(COUNT(S66:EC66)&gt;0,COUNT(S66:EC66),"")</f>
        <v>4</v>
      </c>
      <c r="E66" s="94">
        <f aca="true" t="shared" si="6" ref="E66:E129">IF(H66=1,COUNT(Q66:EA66),"")</f>
        <v>4</v>
      </c>
      <c r="F66" s="94">
        <f aca="true" t="shared" si="7" ref="F66:F129">IF(H66=1,COUNT(T66:EA66),"")</f>
        <v>4</v>
      </c>
      <c r="G66" s="94">
        <f t="shared" si="4"/>
        <v>1</v>
      </c>
      <c r="H66" s="94">
        <f>IF(AND(M66&gt;0,M66&lt;=STATS!$C$22),1,"")</f>
        <v>1</v>
      </c>
      <c r="J66" s="51">
        <v>65</v>
      </c>
      <c r="M66" s="15">
        <v>1</v>
      </c>
      <c r="N66" s="15" t="s">
        <v>257</v>
      </c>
      <c r="Q66" s="22"/>
      <c r="R66" s="22"/>
      <c r="S66" s="54"/>
      <c r="V66" s="15">
        <v>1</v>
      </c>
      <c r="AS66" s="15">
        <v>1</v>
      </c>
      <c r="CD66" s="15">
        <v>3</v>
      </c>
      <c r="DN66" s="15">
        <v>1</v>
      </c>
    </row>
    <row r="67" spans="2:86" ht="12.75">
      <c r="B67" s="94">
        <f t="shared" si="5"/>
        <v>3</v>
      </c>
      <c r="C67" s="94">
        <f>IF(COUNT(Q67:EC67)&gt;0,COUNT(Q67:EC67),"")</f>
        <v>3</v>
      </c>
      <c r="D67" s="94">
        <f>IF(COUNT(S67:EC67)&gt;0,COUNT(S67:EC67),"")</f>
        <v>3</v>
      </c>
      <c r="E67" s="94">
        <f t="shared" si="6"/>
        <v>3</v>
      </c>
      <c r="F67" s="94">
        <f t="shared" si="7"/>
        <v>3</v>
      </c>
      <c r="G67" s="94">
        <f t="shared" si="4"/>
        <v>2</v>
      </c>
      <c r="H67" s="94">
        <f>IF(AND(M67&gt;0,M67&lt;=STATS!$C$22),1,"")</f>
        <v>1</v>
      </c>
      <c r="J67" s="51">
        <v>66</v>
      </c>
      <c r="M67" s="15">
        <v>2</v>
      </c>
      <c r="N67" s="15" t="s">
        <v>257</v>
      </c>
      <c r="Q67" s="22"/>
      <c r="R67" s="22"/>
      <c r="S67" s="54"/>
      <c r="V67" s="15">
        <v>2</v>
      </c>
      <c r="CD67" s="15">
        <v>1</v>
      </c>
      <c r="CH67" s="15">
        <v>1</v>
      </c>
    </row>
    <row r="68" spans="2:82" ht="12.75">
      <c r="B68" s="94">
        <f t="shared" si="5"/>
        <v>3</v>
      </c>
      <c r="C68" s="94">
        <f>IF(COUNT(Q68:EC68)&gt;0,COUNT(Q68:EC68),"")</f>
        <v>3</v>
      </c>
      <c r="D68" s="94">
        <f>IF(COUNT(S68:EC68)&gt;0,COUNT(S68:EC68),"")</f>
        <v>3</v>
      </c>
      <c r="E68" s="94">
        <f t="shared" si="6"/>
        <v>3</v>
      </c>
      <c r="F68" s="94">
        <f t="shared" si="7"/>
        <v>3</v>
      </c>
      <c r="G68" s="94">
        <f t="shared" si="4"/>
        <v>2</v>
      </c>
      <c r="H68" s="94">
        <f>IF(AND(M68&gt;0,M68&lt;=STATS!$C$22),1,"")</f>
        <v>1</v>
      </c>
      <c r="J68" s="51">
        <v>67</v>
      </c>
      <c r="M68" s="15">
        <v>2</v>
      </c>
      <c r="N68" s="15" t="s">
        <v>257</v>
      </c>
      <c r="Q68" s="22"/>
      <c r="R68" s="22"/>
      <c r="S68" s="54"/>
      <c r="V68" s="15">
        <v>3</v>
      </c>
      <c r="AX68" s="15">
        <v>1</v>
      </c>
      <c r="CD68" s="15">
        <v>1</v>
      </c>
    </row>
    <row r="69" spans="2:86" ht="12.75">
      <c r="B69" s="94">
        <f t="shared" si="5"/>
        <v>2</v>
      </c>
      <c r="C69" s="94">
        <f>IF(COUNT(Q69:EC69)&gt;0,COUNT(Q69:EC69),"")</f>
        <v>2</v>
      </c>
      <c r="D69" s="94">
        <f>IF(COUNT(S69:EC69)&gt;0,COUNT(S69:EC69),"")</f>
        <v>2</v>
      </c>
      <c r="E69" s="94">
        <f t="shared" si="6"/>
        <v>2</v>
      </c>
      <c r="F69" s="94">
        <f t="shared" si="7"/>
        <v>2</v>
      </c>
      <c r="G69" s="94">
        <f t="shared" si="4"/>
        <v>3</v>
      </c>
      <c r="H69" s="94">
        <f>IF(AND(M69&gt;0,M69&lt;=STATS!$C$22),1,"")</f>
        <v>1</v>
      </c>
      <c r="J69" s="51">
        <v>68</v>
      </c>
      <c r="M69" s="15">
        <v>3</v>
      </c>
      <c r="N69" s="15" t="s">
        <v>257</v>
      </c>
      <c r="Q69" s="22"/>
      <c r="R69" s="22"/>
      <c r="S69" s="54"/>
      <c r="V69" s="15">
        <v>3</v>
      </c>
      <c r="CH69" s="15">
        <v>1</v>
      </c>
    </row>
    <row r="70" spans="2:86" ht="12.75">
      <c r="B70" s="94">
        <f t="shared" si="5"/>
        <v>5</v>
      </c>
      <c r="C70" s="94">
        <f>IF(COUNT(Q70:EC70)&gt;0,COUNT(Q70:EC70),"")</f>
        <v>5</v>
      </c>
      <c r="D70" s="94">
        <f>IF(COUNT(S70:EC70)&gt;0,COUNT(S70:EC70),"")</f>
        <v>5</v>
      </c>
      <c r="E70" s="94">
        <f t="shared" si="6"/>
        <v>5</v>
      </c>
      <c r="F70" s="94">
        <f t="shared" si="7"/>
        <v>5</v>
      </c>
      <c r="G70" s="94">
        <f t="shared" si="4"/>
        <v>5</v>
      </c>
      <c r="H70" s="94">
        <f>IF(AND(M70&gt;0,M70&lt;=STATS!$C$22),1,"")</f>
        <v>1</v>
      </c>
      <c r="J70" s="51">
        <v>69</v>
      </c>
      <c r="M70" s="15">
        <v>5</v>
      </c>
      <c r="N70" s="15" t="s">
        <v>257</v>
      </c>
      <c r="Q70" s="22"/>
      <c r="R70" s="22"/>
      <c r="S70" s="54"/>
      <c r="V70" s="15">
        <v>1</v>
      </c>
      <c r="CA70" s="15">
        <v>1</v>
      </c>
      <c r="CC70" s="15">
        <v>1</v>
      </c>
      <c r="CD70" s="15">
        <v>1</v>
      </c>
      <c r="CH70" s="15">
        <v>1</v>
      </c>
    </row>
    <row r="71" spans="2:86" ht="12.75">
      <c r="B71" s="94">
        <f t="shared" si="5"/>
        <v>2</v>
      </c>
      <c r="C71" s="94">
        <f>IF(COUNT(Q71:EC71)&gt;0,COUNT(Q71:EC71),"")</f>
        <v>2</v>
      </c>
      <c r="D71" s="94">
        <f>IF(COUNT(S71:EC71)&gt;0,COUNT(S71:EC71),"")</f>
        <v>2</v>
      </c>
      <c r="E71" s="94">
        <f t="shared" si="6"/>
        <v>2</v>
      </c>
      <c r="F71" s="94">
        <f t="shared" si="7"/>
        <v>2</v>
      </c>
      <c r="G71" s="94">
        <f t="shared" si="4"/>
        <v>9</v>
      </c>
      <c r="H71" s="94">
        <f>IF(AND(M71&gt;0,M71&lt;=STATS!$C$22),1,"")</f>
        <v>1</v>
      </c>
      <c r="J71" s="51">
        <v>70</v>
      </c>
      <c r="M71" s="15">
        <v>9</v>
      </c>
      <c r="N71" s="15" t="s">
        <v>257</v>
      </c>
      <c r="Q71" s="22"/>
      <c r="R71" s="22"/>
      <c r="S71" s="54"/>
      <c r="V71" s="15">
        <v>1</v>
      </c>
      <c r="CH71" s="15">
        <v>1</v>
      </c>
    </row>
    <row r="72" spans="2:22" ht="12.75">
      <c r="B72" s="94">
        <f t="shared" si="5"/>
        <v>1</v>
      </c>
      <c r="C72" s="94">
        <f>IF(COUNT(Q72:EC72)&gt;0,COUNT(Q72:EC72),"")</f>
        <v>1</v>
      </c>
      <c r="D72" s="94">
        <f>IF(COUNT(S72:EC72)&gt;0,COUNT(S72:EC72),"")</f>
        <v>1</v>
      </c>
      <c r="E72" s="94">
        <f t="shared" si="6"/>
        <v>1</v>
      </c>
      <c r="F72" s="94">
        <f t="shared" si="7"/>
        <v>1</v>
      </c>
      <c r="G72" s="94">
        <f t="shared" si="4"/>
        <v>12</v>
      </c>
      <c r="H72" s="94">
        <f>IF(AND(M72&gt;0,M72&lt;=STATS!$C$22),1,"")</f>
        <v>1</v>
      </c>
      <c r="J72" s="51">
        <v>71</v>
      </c>
      <c r="M72" s="15">
        <v>12</v>
      </c>
      <c r="N72" s="15" t="s">
        <v>257</v>
      </c>
      <c r="Q72" s="22"/>
      <c r="R72" s="22"/>
      <c r="S72" s="54"/>
      <c r="V72" s="15">
        <v>1</v>
      </c>
    </row>
    <row r="73" spans="2:19" ht="12.75">
      <c r="B73" s="94">
        <f t="shared" si="5"/>
        <v>0</v>
      </c>
      <c r="C73" s="94">
        <f>IF(COUNT(Q73:EC73)&gt;0,COUNT(Q73:EC73),"")</f>
      </c>
      <c r="D73" s="94">
        <f>IF(COUNT(S73:EC73)&gt;0,COUNT(S73:EC73),"")</f>
      </c>
      <c r="E73" s="94">
        <f t="shared" si="6"/>
        <v>0</v>
      </c>
      <c r="F73" s="94">
        <f t="shared" si="7"/>
        <v>0</v>
      </c>
      <c r="G73" s="94">
        <f t="shared" si="4"/>
      </c>
      <c r="H73" s="94">
        <f>IF(AND(M73&gt;0,M73&lt;=STATS!$C$22),1,"")</f>
        <v>1</v>
      </c>
      <c r="J73" s="51">
        <v>72</v>
      </c>
      <c r="M73" s="15">
        <v>15</v>
      </c>
      <c r="N73" s="15" t="s">
        <v>257</v>
      </c>
      <c r="Q73" s="22"/>
      <c r="R73" s="22"/>
      <c r="S73" s="54"/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  <v>0</v>
      </c>
      <c r="F74" s="94">
        <f t="shared" si="7"/>
        <v>0</v>
      </c>
      <c r="G74" s="94">
        <f t="shared" si="4"/>
      </c>
      <c r="H74" s="94">
        <f>IF(AND(M74&gt;0,M74&lt;=STATS!$C$22),1,"")</f>
        <v>1</v>
      </c>
      <c r="J74" s="51">
        <v>73</v>
      </c>
      <c r="M74" s="15">
        <v>16</v>
      </c>
      <c r="N74" s="15" t="s">
        <v>257</v>
      </c>
      <c r="Q74" s="22"/>
      <c r="R74" s="22"/>
      <c r="S74" s="54"/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  <v>0</v>
      </c>
      <c r="F75" s="94">
        <f t="shared" si="7"/>
        <v>0</v>
      </c>
      <c r="G75" s="94">
        <f t="shared" si="4"/>
      </c>
      <c r="H75" s="94">
        <f>IF(AND(M75&gt;0,M75&lt;=STATS!$C$22),1,"")</f>
        <v>1</v>
      </c>
      <c r="J75" s="51">
        <v>74</v>
      </c>
      <c r="M75" s="15">
        <v>17</v>
      </c>
      <c r="N75" s="15" t="s">
        <v>257</v>
      </c>
      <c r="Q75" s="22"/>
      <c r="R75" s="22"/>
      <c r="S75" s="54"/>
    </row>
    <row r="76" spans="2:19" ht="12.75">
      <c r="B76" s="94">
        <f t="shared" si="5"/>
        <v>0</v>
      </c>
      <c r="C76" s="94">
        <f>IF(COUNT(Q76:EC76)&gt;0,COUNT(Q76:EC76),"")</f>
      </c>
      <c r="D76" s="94">
        <f>IF(COUNT(S76:EC76)&gt;0,COUNT(S76:EC76),"")</f>
      </c>
      <c r="E76" s="94">
        <f t="shared" si="6"/>
        <v>0</v>
      </c>
      <c r="F76" s="94">
        <f t="shared" si="7"/>
        <v>0</v>
      </c>
      <c r="G76" s="94">
        <f t="shared" si="4"/>
      </c>
      <c r="H76" s="94">
        <f>IF(AND(M76&gt;0,M76&lt;=STATS!$C$22),1,"")</f>
        <v>1</v>
      </c>
      <c r="J76" s="51">
        <v>75</v>
      </c>
      <c r="M76" s="15">
        <v>17</v>
      </c>
      <c r="N76" s="15" t="s">
        <v>257</v>
      </c>
      <c r="Q76" s="22"/>
      <c r="R76" s="22"/>
      <c r="S76" s="54"/>
    </row>
    <row r="77" spans="2:19" ht="12.75">
      <c r="B77" s="94">
        <f t="shared" si="5"/>
        <v>0</v>
      </c>
      <c r="C77" s="94">
        <f>IF(COUNT(Q77:EC77)&gt;0,COUNT(Q77:EC77),"")</f>
      </c>
      <c r="D77" s="94">
        <f>IF(COUNT(S77:EC77)&gt;0,COUNT(S77:EC77),"")</f>
      </c>
      <c r="E77" s="94">
        <f t="shared" si="6"/>
        <v>0</v>
      </c>
      <c r="F77" s="94">
        <f t="shared" si="7"/>
        <v>0</v>
      </c>
      <c r="G77" s="94">
        <f t="shared" si="4"/>
      </c>
      <c r="H77" s="94">
        <f>IF(AND(M77&gt;0,M77&lt;=STATS!$C$22),1,"")</f>
        <v>1</v>
      </c>
      <c r="J77" s="51">
        <v>76</v>
      </c>
      <c r="M77" s="15">
        <v>18</v>
      </c>
      <c r="N77" s="15" t="s">
        <v>257</v>
      </c>
      <c r="Q77" s="22"/>
      <c r="R77" s="22"/>
      <c r="S77" s="54"/>
    </row>
    <row r="78" spans="2:22" ht="12.75">
      <c r="B78" s="94">
        <f t="shared" si="5"/>
        <v>1</v>
      </c>
      <c r="C78" s="94">
        <f>IF(COUNT(Q78:EC78)&gt;0,COUNT(Q78:EC78),"")</f>
        <v>1</v>
      </c>
      <c r="D78" s="94">
        <f>IF(COUNT(S78:EC78)&gt;0,COUNT(S78:EC78),"")</f>
        <v>1</v>
      </c>
      <c r="E78" s="94">
        <f t="shared" si="6"/>
        <v>1</v>
      </c>
      <c r="F78" s="94">
        <f t="shared" si="7"/>
        <v>1</v>
      </c>
      <c r="G78" s="94">
        <f t="shared" si="4"/>
        <v>18</v>
      </c>
      <c r="H78" s="94">
        <f>IF(AND(M78&gt;0,M78&lt;=STATS!$C$22),1,"")</f>
        <v>1</v>
      </c>
      <c r="J78" s="51">
        <v>77</v>
      </c>
      <c r="M78" s="15">
        <v>18</v>
      </c>
      <c r="N78" s="15" t="s">
        <v>257</v>
      </c>
      <c r="Q78" s="22"/>
      <c r="R78" s="22"/>
      <c r="S78" s="54"/>
      <c r="V78" s="15">
        <v>1</v>
      </c>
    </row>
    <row r="79" spans="2:19" ht="12.75">
      <c r="B79" s="94">
        <f t="shared" si="5"/>
        <v>0</v>
      </c>
      <c r="C79" s="94">
        <f>IF(COUNT(Q79:EC79)&gt;0,COUNT(Q79:EC79),"")</f>
      </c>
      <c r="D79" s="94">
        <f>IF(COUNT(S79:EC79)&gt;0,COUNT(S79:EC79),"")</f>
      </c>
      <c r="E79" s="94">
        <f t="shared" si="6"/>
        <v>0</v>
      </c>
      <c r="F79" s="94">
        <f t="shared" si="7"/>
        <v>0</v>
      </c>
      <c r="G79" s="94">
        <f t="shared" si="4"/>
      </c>
      <c r="H79" s="94">
        <f>IF(AND(M79&gt;0,M79&lt;=STATS!$C$22),1,"")</f>
        <v>1</v>
      </c>
      <c r="J79" s="51">
        <v>78</v>
      </c>
      <c r="M79" s="15">
        <v>18</v>
      </c>
      <c r="N79" s="15" t="s">
        <v>257</v>
      </c>
      <c r="Q79" s="22"/>
      <c r="R79" s="22"/>
      <c r="S79" s="54"/>
    </row>
    <row r="80" spans="2:22" ht="12.75">
      <c r="B80" s="94">
        <f t="shared" si="5"/>
        <v>1</v>
      </c>
      <c r="C80" s="94">
        <f>IF(COUNT(Q80:EC80)&gt;0,COUNT(Q80:EC80),"")</f>
        <v>1</v>
      </c>
      <c r="D80" s="94">
        <f>IF(COUNT(S80:EC80)&gt;0,COUNT(S80:EC80),"")</f>
        <v>1</v>
      </c>
      <c r="E80" s="94">
        <f t="shared" si="6"/>
        <v>1</v>
      </c>
      <c r="F80" s="94">
        <f t="shared" si="7"/>
        <v>1</v>
      </c>
      <c r="G80" s="94">
        <f t="shared" si="4"/>
        <v>18</v>
      </c>
      <c r="H80" s="94">
        <f>IF(AND(M80&gt;0,M80&lt;=STATS!$C$22),1,"")</f>
        <v>1</v>
      </c>
      <c r="J80" s="51">
        <v>79</v>
      </c>
      <c r="M80" s="15">
        <v>18</v>
      </c>
      <c r="N80" s="15" t="s">
        <v>257</v>
      </c>
      <c r="Q80" s="22"/>
      <c r="R80" s="22"/>
      <c r="S80" s="54"/>
      <c r="V80" s="15">
        <v>1</v>
      </c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  <v>0</v>
      </c>
      <c r="F81" s="94">
        <f t="shared" si="7"/>
        <v>0</v>
      </c>
      <c r="G81" s="94">
        <f t="shared" si="4"/>
      </c>
      <c r="H81" s="94">
        <f>IF(AND(M81&gt;0,M81&lt;=STATS!$C$22),1,"")</f>
        <v>1</v>
      </c>
      <c r="J81" s="51">
        <v>80</v>
      </c>
      <c r="M81" s="15">
        <v>19</v>
      </c>
      <c r="N81" s="15" t="s">
        <v>257</v>
      </c>
      <c r="Q81" s="22"/>
      <c r="R81" s="22"/>
      <c r="S81" s="54"/>
    </row>
    <row r="82" spans="2:19" ht="12.75">
      <c r="B82" s="94">
        <f t="shared" si="5"/>
        <v>0</v>
      </c>
      <c r="C82" s="94">
        <f>IF(COUNT(Q82:EC82)&gt;0,COUNT(Q82:EC82),"")</f>
      </c>
      <c r="D82" s="94">
        <f>IF(COUNT(S82:EC82)&gt;0,COUNT(S82:EC82),"")</f>
      </c>
      <c r="E82" s="94">
        <f t="shared" si="6"/>
        <v>0</v>
      </c>
      <c r="F82" s="94">
        <f t="shared" si="7"/>
        <v>0</v>
      </c>
      <c r="G82" s="94">
        <f t="shared" si="4"/>
      </c>
      <c r="H82" s="94">
        <f>IF(AND(M82&gt;0,M82&lt;=STATS!$C$22),1,"")</f>
        <v>1</v>
      </c>
      <c r="J82" s="51">
        <v>81</v>
      </c>
      <c r="M82" s="15">
        <v>19</v>
      </c>
      <c r="N82" s="15" t="s">
        <v>257</v>
      </c>
      <c r="Q82" s="22"/>
      <c r="R82" s="22"/>
      <c r="S82" s="54"/>
    </row>
    <row r="83" spans="2:58" ht="12.75">
      <c r="B83" s="94">
        <f t="shared" si="5"/>
        <v>1</v>
      </c>
      <c r="C83" s="94">
        <f>IF(COUNT(Q83:EC83)&gt;0,COUNT(Q83:EC83),"")</f>
        <v>1</v>
      </c>
      <c r="D83" s="94">
        <f>IF(COUNT(S83:EC83)&gt;0,COUNT(S83:EC83),"")</f>
        <v>1</v>
      </c>
      <c r="E83" s="94">
        <f t="shared" si="6"/>
        <v>1</v>
      </c>
      <c r="F83" s="94">
        <f t="shared" si="7"/>
        <v>1</v>
      </c>
      <c r="G83" s="94">
        <f t="shared" si="4"/>
        <v>1</v>
      </c>
      <c r="H83" s="94">
        <f>IF(AND(M83&gt;0,M83&lt;=STATS!$C$22),1,"")</f>
        <v>1</v>
      </c>
      <c r="J83" s="51">
        <v>82</v>
      </c>
      <c r="M83" s="15">
        <v>1</v>
      </c>
      <c r="N83" s="15" t="s">
        <v>257</v>
      </c>
      <c r="Q83" s="22"/>
      <c r="R83" s="22"/>
      <c r="S83" s="54"/>
      <c r="BF83" s="15">
        <v>1</v>
      </c>
    </row>
    <row r="84" spans="2:82" ht="12.75">
      <c r="B84" s="94">
        <f t="shared" si="5"/>
        <v>1</v>
      </c>
      <c r="C84" s="94">
        <f>IF(COUNT(Q84:EC84)&gt;0,COUNT(Q84:EC84),"")</f>
        <v>1</v>
      </c>
      <c r="D84" s="94">
        <f>IF(COUNT(S84:EC84)&gt;0,COUNT(S84:EC84),"")</f>
        <v>1</v>
      </c>
      <c r="E84" s="94">
        <f t="shared" si="6"/>
        <v>1</v>
      </c>
      <c r="F84" s="94">
        <f t="shared" si="7"/>
        <v>1</v>
      </c>
      <c r="G84" s="94">
        <f t="shared" si="4"/>
        <v>2</v>
      </c>
      <c r="H84" s="94">
        <f>IF(AND(M84&gt;0,M84&lt;=STATS!$C$22),1,"")</f>
        <v>1</v>
      </c>
      <c r="J84" s="51">
        <v>83</v>
      </c>
      <c r="M84" s="15">
        <v>2</v>
      </c>
      <c r="N84" s="15" t="s">
        <v>257</v>
      </c>
      <c r="Q84" s="22"/>
      <c r="R84" s="22"/>
      <c r="S84" s="54"/>
      <c r="CD84" s="15">
        <v>1</v>
      </c>
    </row>
    <row r="85" spans="2:118" ht="12.75">
      <c r="B85" s="94">
        <f t="shared" si="5"/>
        <v>2</v>
      </c>
      <c r="C85" s="94">
        <f>IF(COUNT(Q85:EC85)&gt;0,COUNT(Q85:EC85),"")</f>
        <v>2</v>
      </c>
      <c r="D85" s="94">
        <f>IF(COUNT(S85:EC85)&gt;0,COUNT(S85:EC85),"")</f>
        <v>2</v>
      </c>
      <c r="E85" s="94">
        <f t="shared" si="6"/>
        <v>2</v>
      </c>
      <c r="F85" s="94">
        <f t="shared" si="7"/>
        <v>2</v>
      </c>
      <c r="G85" s="94">
        <f t="shared" si="4"/>
        <v>2</v>
      </c>
      <c r="H85" s="94">
        <f>IF(AND(M85&gt;0,M85&lt;=STATS!$C$22),1,"")</f>
        <v>1</v>
      </c>
      <c r="J85" s="51">
        <v>84</v>
      </c>
      <c r="M85" s="15">
        <v>2</v>
      </c>
      <c r="N85" s="15" t="s">
        <v>257</v>
      </c>
      <c r="Q85" s="22"/>
      <c r="R85" s="22"/>
      <c r="S85" s="54"/>
      <c r="BM85" s="15">
        <v>1</v>
      </c>
      <c r="DN85" s="15">
        <v>1</v>
      </c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  <v>0</v>
      </c>
      <c r="F86" s="94">
        <f t="shared" si="7"/>
        <v>0</v>
      </c>
      <c r="G86" s="94">
        <f t="shared" si="4"/>
      </c>
      <c r="H86" s="94">
        <f>IF(AND(M86&gt;0,M86&lt;=STATS!$C$22),1,"")</f>
        <v>1</v>
      </c>
      <c r="J86" s="51">
        <v>85</v>
      </c>
      <c r="M86" s="15">
        <v>1</v>
      </c>
      <c r="N86" s="15" t="s">
        <v>258</v>
      </c>
      <c r="Q86" s="22"/>
      <c r="R86" s="22"/>
      <c r="S86" s="54"/>
    </row>
    <row r="87" spans="2:118" ht="12.75">
      <c r="B87" s="94">
        <f t="shared" si="5"/>
        <v>1</v>
      </c>
      <c r="C87" s="94">
        <f>IF(COUNT(Q87:EC87)&gt;0,COUNT(Q87:EC87),"")</f>
        <v>1</v>
      </c>
      <c r="D87" s="94">
        <f>IF(COUNT(S87:EC87)&gt;0,COUNT(S87:EC87),"")</f>
        <v>1</v>
      </c>
      <c r="E87" s="94">
        <f t="shared" si="6"/>
        <v>1</v>
      </c>
      <c r="F87" s="94">
        <f t="shared" si="7"/>
        <v>1</v>
      </c>
      <c r="G87" s="94">
        <f t="shared" si="4"/>
        <v>4</v>
      </c>
      <c r="H87" s="94">
        <f>IF(AND(M87&gt;0,M87&lt;=STATS!$C$22),1,"")</f>
        <v>1</v>
      </c>
      <c r="J87" s="51">
        <v>86</v>
      </c>
      <c r="M87" s="15">
        <v>4</v>
      </c>
      <c r="N87" s="15" t="s">
        <v>258</v>
      </c>
      <c r="Q87" s="22"/>
      <c r="R87" s="22"/>
      <c r="S87" s="54"/>
      <c r="DN87" s="15">
        <v>1</v>
      </c>
    </row>
    <row r="88" spans="2:118" ht="12.75">
      <c r="B88" s="94">
        <f t="shared" si="5"/>
        <v>4</v>
      </c>
      <c r="C88" s="94">
        <f>IF(COUNT(Q88:EC88)&gt;0,COUNT(Q88:EC88),"")</f>
        <v>4</v>
      </c>
      <c r="D88" s="94">
        <f>IF(COUNT(S88:EC88)&gt;0,COUNT(S88:EC88),"")</f>
        <v>4</v>
      </c>
      <c r="E88" s="94">
        <f t="shared" si="6"/>
        <v>4</v>
      </c>
      <c r="F88" s="94">
        <f t="shared" si="7"/>
        <v>4</v>
      </c>
      <c r="G88" s="94">
        <f t="shared" si="4"/>
        <v>4</v>
      </c>
      <c r="H88" s="94">
        <f>IF(AND(M88&gt;0,M88&lt;=STATS!$C$22),1,"")</f>
        <v>1</v>
      </c>
      <c r="J88" s="51">
        <v>87</v>
      </c>
      <c r="M88" s="15">
        <v>4</v>
      </c>
      <c r="N88" s="15" t="s">
        <v>258</v>
      </c>
      <c r="Q88" s="22"/>
      <c r="R88" s="22"/>
      <c r="S88" s="54"/>
      <c r="V88" s="15">
        <v>1</v>
      </c>
      <c r="BA88" s="15">
        <v>1</v>
      </c>
      <c r="CA88" s="15">
        <v>1</v>
      </c>
      <c r="DN88" s="15">
        <v>1</v>
      </c>
    </row>
    <row r="89" spans="2:118" ht="12.75">
      <c r="B89" s="94">
        <f t="shared" si="5"/>
        <v>2</v>
      </c>
      <c r="C89" s="94">
        <f>IF(COUNT(Q89:EC89)&gt;0,COUNT(Q89:EC89),"")</f>
        <v>2</v>
      </c>
      <c r="D89" s="94">
        <f>IF(COUNT(S89:EC89)&gt;0,COUNT(S89:EC89),"")</f>
        <v>2</v>
      </c>
      <c r="E89" s="94">
        <f t="shared" si="6"/>
        <v>2</v>
      </c>
      <c r="F89" s="94">
        <f t="shared" si="7"/>
        <v>2</v>
      </c>
      <c r="G89" s="94">
        <f t="shared" si="4"/>
        <v>5</v>
      </c>
      <c r="H89" s="94">
        <f>IF(AND(M89&gt;0,M89&lt;=STATS!$C$22),1,"")</f>
        <v>1</v>
      </c>
      <c r="J89" s="51">
        <v>88</v>
      </c>
      <c r="M89" s="15">
        <v>5</v>
      </c>
      <c r="N89" s="15" t="s">
        <v>258</v>
      </c>
      <c r="Q89" s="22"/>
      <c r="R89" s="22"/>
      <c r="S89" s="54"/>
      <c r="BA89" s="15">
        <v>1</v>
      </c>
      <c r="DN89" s="15">
        <v>1</v>
      </c>
    </row>
    <row r="90" spans="2:118" ht="12.75">
      <c r="B90" s="94">
        <f t="shared" si="5"/>
        <v>2</v>
      </c>
      <c r="C90" s="94">
        <f>IF(COUNT(Q90:EC90)&gt;0,COUNT(Q90:EC90),"")</f>
        <v>2</v>
      </c>
      <c r="D90" s="94">
        <f>IF(COUNT(S90:EC90)&gt;0,COUNT(S90:EC90),"")</f>
        <v>2</v>
      </c>
      <c r="E90" s="94">
        <f t="shared" si="6"/>
        <v>2</v>
      </c>
      <c r="F90" s="94">
        <f t="shared" si="7"/>
        <v>2</v>
      </c>
      <c r="G90" s="94">
        <f aca="true" t="shared" si="8" ref="G90:G153">IF($B90&gt;=1,$M90,"")</f>
        <v>6</v>
      </c>
      <c r="H90" s="94">
        <f>IF(AND(M90&gt;0,M90&lt;=STATS!$C$22),1,"")</f>
        <v>1</v>
      </c>
      <c r="J90" s="51">
        <v>89</v>
      </c>
      <c r="M90" s="15">
        <v>6</v>
      </c>
      <c r="N90" s="15" t="s">
        <v>258</v>
      </c>
      <c r="Q90" s="22"/>
      <c r="R90" s="22"/>
      <c r="S90" s="54"/>
      <c r="BA90" s="15">
        <v>1</v>
      </c>
      <c r="DN90" s="15">
        <v>1</v>
      </c>
    </row>
    <row r="91" spans="2:80" ht="12.75">
      <c r="B91" s="94">
        <f t="shared" si="5"/>
        <v>3</v>
      </c>
      <c r="C91" s="94">
        <f>IF(COUNT(Q91:EC91)&gt;0,COUNT(Q91:EC91),"")</f>
        <v>3</v>
      </c>
      <c r="D91" s="94">
        <f>IF(COUNT(S91:EC91)&gt;0,COUNT(S91:EC91),"")</f>
        <v>3</v>
      </c>
      <c r="E91" s="94">
        <f t="shared" si="6"/>
        <v>3</v>
      </c>
      <c r="F91" s="94">
        <f t="shared" si="7"/>
        <v>3</v>
      </c>
      <c r="G91" s="94">
        <f t="shared" si="8"/>
        <v>5</v>
      </c>
      <c r="H91" s="94">
        <f>IF(AND(M91&gt;0,M91&lt;=STATS!$C$22),1,"")</f>
        <v>1</v>
      </c>
      <c r="J91" s="51">
        <v>90</v>
      </c>
      <c r="M91" s="15">
        <v>5</v>
      </c>
      <c r="N91" s="15" t="s">
        <v>257</v>
      </c>
      <c r="Q91" s="22"/>
      <c r="R91" s="22"/>
      <c r="S91" s="54"/>
      <c r="V91" s="15">
        <v>1</v>
      </c>
      <c r="AS91" s="15">
        <v>1</v>
      </c>
      <c r="CB91" s="15">
        <v>1</v>
      </c>
    </row>
    <row r="92" spans="2:118" ht="12.75">
      <c r="B92" s="94">
        <f t="shared" si="5"/>
        <v>4</v>
      </c>
      <c r="C92" s="94">
        <f>IF(COUNT(Q92:EC92)&gt;0,COUNT(Q92:EC92),"")</f>
        <v>4</v>
      </c>
      <c r="D92" s="94">
        <f>IF(COUNT(S92:EC92)&gt;0,COUNT(S92:EC92),"")</f>
        <v>4</v>
      </c>
      <c r="E92" s="94">
        <f t="shared" si="6"/>
        <v>4</v>
      </c>
      <c r="F92" s="94">
        <f t="shared" si="7"/>
        <v>4</v>
      </c>
      <c r="G92" s="94">
        <f t="shared" si="8"/>
        <v>6</v>
      </c>
      <c r="H92" s="94">
        <f>IF(AND(M92&gt;0,M92&lt;=STATS!$C$22),1,"")</f>
        <v>1</v>
      </c>
      <c r="J92" s="51">
        <v>91</v>
      </c>
      <c r="M92" s="15">
        <v>6</v>
      </c>
      <c r="N92" s="15" t="s">
        <v>257</v>
      </c>
      <c r="Q92" s="22"/>
      <c r="R92" s="22"/>
      <c r="S92" s="54"/>
      <c r="V92" s="15">
        <v>1</v>
      </c>
      <c r="AX92" s="15">
        <v>1</v>
      </c>
      <c r="CD92" s="15">
        <v>1</v>
      </c>
      <c r="DN92" s="15">
        <v>1</v>
      </c>
    </row>
    <row r="93" spans="2:80" ht="12.75">
      <c r="B93" s="94">
        <f t="shared" si="5"/>
        <v>2</v>
      </c>
      <c r="C93" s="94">
        <f>IF(COUNT(Q93:EC93)&gt;0,COUNT(Q93:EC93),"")</f>
        <v>2</v>
      </c>
      <c r="D93" s="94">
        <f>IF(COUNT(S93:EC93)&gt;0,COUNT(S93:EC93),"")</f>
        <v>2</v>
      </c>
      <c r="E93" s="94">
        <f t="shared" si="6"/>
        <v>2</v>
      </c>
      <c r="F93" s="94">
        <f t="shared" si="7"/>
        <v>2</v>
      </c>
      <c r="G93" s="94">
        <f t="shared" si="8"/>
        <v>13</v>
      </c>
      <c r="H93" s="94">
        <f>IF(AND(M93&gt;0,M93&lt;=STATS!$C$22),1,"")</f>
        <v>1</v>
      </c>
      <c r="J93" s="51">
        <v>92</v>
      </c>
      <c r="M93" s="15">
        <v>13</v>
      </c>
      <c r="N93" s="15" t="s">
        <v>257</v>
      </c>
      <c r="Q93" s="22"/>
      <c r="R93" s="22"/>
      <c r="S93" s="54"/>
      <c r="BD93" s="15">
        <v>3</v>
      </c>
      <c r="CB93" s="15">
        <v>1</v>
      </c>
    </row>
    <row r="94" spans="2:19" ht="12.75">
      <c r="B94" s="94">
        <f t="shared" si="5"/>
        <v>0</v>
      </c>
      <c r="C94" s="94">
        <f>IF(COUNT(Q94:EC94)&gt;0,COUNT(Q94:EC94),"")</f>
      </c>
      <c r="D94" s="94">
        <f>IF(COUNT(S94:EC94)&gt;0,COUNT(S94:EC94),"")</f>
      </c>
      <c r="E94" s="94">
        <f t="shared" si="6"/>
        <v>0</v>
      </c>
      <c r="F94" s="94">
        <f t="shared" si="7"/>
        <v>0</v>
      </c>
      <c r="G94" s="94">
        <f t="shared" si="8"/>
      </c>
      <c r="H94" s="94">
        <f>IF(AND(M94&gt;0,M94&lt;=STATS!$C$22),1,"")</f>
        <v>1</v>
      </c>
      <c r="J94" s="51">
        <v>93</v>
      </c>
      <c r="M94" s="15">
        <v>17</v>
      </c>
      <c r="N94" s="15" t="s">
        <v>257</v>
      </c>
      <c r="Q94" s="22"/>
      <c r="R94" s="22"/>
      <c r="S94" s="54"/>
    </row>
    <row r="95" spans="2:19" ht="12.75">
      <c r="B95" s="94">
        <f t="shared" si="5"/>
        <v>0</v>
      </c>
      <c r="C95" s="94">
        <f>IF(COUNT(Q95:EC95)&gt;0,COUNT(Q95:EC95),"")</f>
      </c>
      <c r="D95" s="94">
        <f>IF(COUNT(S95:EC95)&gt;0,COUNT(S95:EC95),"")</f>
      </c>
      <c r="E95" s="94">
        <f t="shared" si="6"/>
        <v>0</v>
      </c>
      <c r="F95" s="94">
        <f t="shared" si="7"/>
        <v>0</v>
      </c>
      <c r="G95" s="94">
        <f t="shared" si="8"/>
      </c>
      <c r="H95" s="94">
        <f>IF(AND(M95&gt;0,M95&lt;=STATS!$C$22),1,"")</f>
        <v>1</v>
      </c>
      <c r="J95" s="51">
        <v>94</v>
      </c>
      <c r="M95" s="15">
        <v>18</v>
      </c>
      <c r="N95" s="15" t="s">
        <v>257</v>
      </c>
      <c r="Q95" s="22"/>
      <c r="R95" s="22"/>
      <c r="S95" s="54"/>
    </row>
    <row r="96" spans="2:86" ht="12.75">
      <c r="B96" s="94">
        <f t="shared" si="5"/>
        <v>1</v>
      </c>
      <c r="C96" s="94">
        <f>IF(COUNT(Q96:EC96)&gt;0,COUNT(Q96:EC96),"")</f>
        <v>1</v>
      </c>
      <c r="D96" s="94">
        <f>IF(COUNT(S96:EC96)&gt;0,COUNT(S96:EC96),"")</f>
        <v>1</v>
      </c>
      <c r="E96" s="94">
        <f t="shared" si="6"/>
        <v>1</v>
      </c>
      <c r="F96" s="94">
        <f t="shared" si="7"/>
        <v>1</v>
      </c>
      <c r="G96" s="94">
        <f t="shared" si="8"/>
        <v>19</v>
      </c>
      <c r="H96" s="94">
        <f>IF(AND(M96&gt;0,M96&lt;=STATS!$C$22),1,"")</f>
        <v>1</v>
      </c>
      <c r="J96" s="51">
        <v>95</v>
      </c>
      <c r="M96" s="15">
        <v>19</v>
      </c>
      <c r="N96" s="15" t="s">
        <v>257</v>
      </c>
      <c r="Q96" s="22"/>
      <c r="R96" s="22"/>
      <c r="S96" s="54"/>
      <c r="CH96" s="15">
        <v>1</v>
      </c>
    </row>
    <row r="97" spans="2:19" ht="12.75">
      <c r="B97" s="94">
        <f t="shared" si="5"/>
        <v>0</v>
      </c>
      <c r="C97" s="94">
        <f>IF(COUNT(Q97:EC97)&gt;0,COUNT(Q97:EC97),"")</f>
      </c>
      <c r="D97" s="94">
        <f>IF(COUNT(S97:EC97)&gt;0,COUNT(S97:EC97),"")</f>
      </c>
      <c r="E97" s="94">
        <f t="shared" si="6"/>
        <v>0</v>
      </c>
      <c r="F97" s="94">
        <f t="shared" si="7"/>
        <v>0</v>
      </c>
      <c r="G97" s="94">
        <f t="shared" si="8"/>
      </c>
      <c r="H97" s="94">
        <f>IF(AND(M97&gt;0,M97&lt;=STATS!$C$22),1,"")</f>
        <v>1</v>
      </c>
      <c r="J97" s="51">
        <v>96</v>
      </c>
      <c r="M97" s="15">
        <v>19</v>
      </c>
      <c r="N97" s="15" t="s">
        <v>257</v>
      </c>
      <c r="Q97" s="22"/>
      <c r="R97" s="22"/>
      <c r="S97" s="54"/>
    </row>
    <row r="98" spans="2:22" ht="12.75">
      <c r="B98" s="94">
        <f t="shared" si="5"/>
        <v>1</v>
      </c>
      <c r="C98" s="94">
        <f>IF(COUNT(Q98:EC98)&gt;0,COUNT(Q98:EC98),"")</f>
        <v>1</v>
      </c>
      <c r="D98" s="94">
        <f>IF(COUNT(S98:EC98)&gt;0,COUNT(S98:EC98),"")</f>
        <v>1</v>
      </c>
      <c r="E98" s="94">
        <f t="shared" si="6"/>
        <v>1</v>
      </c>
      <c r="F98" s="94">
        <f t="shared" si="7"/>
        <v>1</v>
      </c>
      <c r="G98" s="94">
        <f t="shared" si="8"/>
        <v>20</v>
      </c>
      <c r="H98" s="94">
        <f>IF(AND(M98&gt;0,M98&lt;=STATS!$C$22),1,"")</f>
        <v>1</v>
      </c>
      <c r="J98" s="51">
        <v>97</v>
      </c>
      <c r="M98" s="15">
        <v>20</v>
      </c>
      <c r="N98" s="15" t="s">
        <v>257</v>
      </c>
      <c r="Q98" s="22"/>
      <c r="R98" s="22"/>
      <c r="S98" s="54"/>
      <c r="V98" s="15">
        <v>1</v>
      </c>
    </row>
    <row r="99" spans="2:19" ht="12.75">
      <c r="B99" s="94">
        <f t="shared" si="5"/>
        <v>0</v>
      </c>
      <c r="C99" s="94">
        <f>IF(COUNT(Q99:EC99)&gt;0,COUNT(Q99:EC99),"")</f>
      </c>
      <c r="D99" s="94">
        <f>IF(COUNT(S99:EC99)&gt;0,COUNT(S99:EC99),"")</f>
      </c>
      <c r="E99" s="94">
        <f t="shared" si="6"/>
      </c>
      <c r="F99" s="94">
        <f t="shared" si="7"/>
      </c>
      <c r="G99" s="94">
        <f t="shared" si="8"/>
      </c>
      <c r="H99" s="94">
        <f>IF(AND(M99&gt;0,M99&lt;=STATS!$C$22),1,"")</f>
      </c>
      <c r="J99" s="51">
        <v>98</v>
      </c>
      <c r="M99" s="15">
        <v>22</v>
      </c>
      <c r="N99" s="15" t="s">
        <v>257</v>
      </c>
      <c r="Q99" s="22"/>
      <c r="R99" s="22"/>
      <c r="S99" s="54"/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  <v>0</v>
      </c>
      <c r="F100" s="94">
        <f t="shared" si="7"/>
        <v>0</v>
      </c>
      <c r="G100" s="94">
        <f t="shared" si="8"/>
      </c>
      <c r="H100" s="94">
        <f>IF(AND(M100&gt;0,M100&lt;=STATS!$C$22),1,"")</f>
        <v>1</v>
      </c>
      <c r="J100" s="51">
        <v>99</v>
      </c>
      <c r="M100" s="15">
        <v>20</v>
      </c>
      <c r="N100" s="15" t="s">
        <v>257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  <v>0</v>
      </c>
      <c r="F101" s="94">
        <f t="shared" si="7"/>
        <v>0</v>
      </c>
      <c r="G101" s="94">
        <f t="shared" si="8"/>
      </c>
      <c r="H101" s="94">
        <f>IF(AND(M101&gt;0,M101&lt;=STATS!$C$22),1,"")</f>
        <v>1</v>
      </c>
      <c r="J101" s="51">
        <v>100</v>
      </c>
      <c r="M101" s="15">
        <v>8</v>
      </c>
      <c r="N101" s="15" t="s">
        <v>258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</c>
      <c r="F102" s="94">
        <f t="shared" si="7"/>
      </c>
      <c r="G102" s="94">
        <f t="shared" si="8"/>
      </c>
      <c r="H102" s="94">
        <f>IF(AND(M102&gt;0,M102&lt;=STATS!$C$22),1,"")</f>
      </c>
      <c r="J102" s="51">
        <v>101</v>
      </c>
      <c r="P102" s="15" t="s">
        <v>256</v>
      </c>
      <c r="Q102" s="22"/>
      <c r="R102" s="22"/>
      <c r="S102" s="54"/>
    </row>
    <row r="103" spans="2:65" ht="12.75">
      <c r="B103" s="94">
        <f t="shared" si="5"/>
        <v>2</v>
      </c>
      <c r="C103" s="94">
        <f>IF(COUNT(Q103:EC103)&gt;0,COUNT(Q103:EC103),"")</f>
        <v>2</v>
      </c>
      <c r="D103" s="94">
        <f>IF(COUNT(S103:EC103)&gt;0,COUNT(S103:EC103),"")</f>
        <v>2</v>
      </c>
      <c r="E103" s="94">
        <f t="shared" si="6"/>
        <v>2</v>
      </c>
      <c r="F103" s="94">
        <f t="shared" si="7"/>
        <v>2</v>
      </c>
      <c r="G103" s="94">
        <f t="shared" si="8"/>
        <v>2</v>
      </c>
      <c r="H103" s="94">
        <f>IF(AND(M103&gt;0,M103&lt;=STATS!$C$22),1,"")</f>
        <v>1</v>
      </c>
      <c r="J103" s="51">
        <v>102</v>
      </c>
      <c r="M103" s="15">
        <v>2</v>
      </c>
      <c r="N103" s="15" t="s">
        <v>258</v>
      </c>
      <c r="Q103" s="22"/>
      <c r="R103" s="22"/>
      <c r="S103" s="54"/>
      <c r="BG103" s="15">
        <v>1</v>
      </c>
      <c r="BM103" s="15">
        <v>1</v>
      </c>
    </row>
    <row r="104" spans="2:86" ht="12.75">
      <c r="B104" s="94">
        <f t="shared" si="5"/>
        <v>3</v>
      </c>
      <c r="C104" s="94">
        <f>IF(COUNT(Q104:EC104)&gt;0,COUNT(Q104:EC104),"")</f>
        <v>3</v>
      </c>
      <c r="D104" s="94">
        <f>IF(COUNT(S104:EC104)&gt;0,COUNT(S104:EC104),"")</f>
        <v>3</v>
      </c>
      <c r="E104" s="94">
        <f t="shared" si="6"/>
        <v>3</v>
      </c>
      <c r="F104" s="94">
        <f t="shared" si="7"/>
        <v>3</v>
      </c>
      <c r="G104" s="94">
        <f t="shared" si="8"/>
        <v>2</v>
      </c>
      <c r="H104" s="94">
        <f>IF(AND(M104&gt;0,M104&lt;=STATS!$C$22),1,"")</f>
        <v>1</v>
      </c>
      <c r="J104" s="51">
        <v>103</v>
      </c>
      <c r="M104" s="15">
        <v>2</v>
      </c>
      <c r="N104" s="15" t="s">
        <v>258</v>
      </c>
      <c r="Q104" s="22"/>
      <c r="R104" s="22"/>
      <c r="S104" s="54"/>
      <c r="BV104" s="15">
        <v>1</v>
      </c>
      <c r="CD104" s="15">
        <v>1</v>
      </c>
      <c r="CH104" s="15">
        <v>1</v>
      </c>
    </row>
    <row r="105" spans="2:95" ht="12.75">
      <c r="B105" s="94">
        <f t="shared" si="5"/>
        <v>1</v>
      </c>
      <c r="C105" s="94">
        <f>IF(COUNT(Q105:EC105)&gt;0,COUNT(Q105:EC105),"")</f>
        <v>1</v>
      </c>
      <c r="D105" s="94">
        <f>IF(COUNT(S105:EC105)&gt;0,COUNT(S105:EC105),"")</f>
        <v>1</v>
      </c>
      <c r="E105" s="94">
        <f t="shared" si="6"/>
        <v>1</v>
      </c>
      <c r="F105" s="94">
        <f t="shared" si="7"/>
        <v>1</v>
      </c>
      <c r="G105" s="94">
        <f t="shared" si="8"/>
        <v>1</v>
      </c>
      <c r="H105" s="94">
        <f>IF(AND(M105&gt;0,M105&lt;=STATS!$C$22),1,"")</f>
        <v>1</v>
      </c>
      <c r="J105" s="51">
        <v>104</v>
      </c>
      <c r="M105" s="15">
        <v>1</v>
      </c>
      <c r="N105" s="15" t="s">
        <v>258</v>
      </c>
      <c r="Q105" s="22"/>
      <c r="R105" s="22"/>
      <c r="S105" s="54"/>
      <c r="CQ105" s="15">
        <v>1</v>
      </c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  <v>0</v>
      </c>
      <c r="F106" s="94">
        <f t="shared" si="7"/>
        <v>0</v>
      </c>
      <c r="G106" s="94">
        <f t="shared" si="8"/>
      </c>
      <c r="H106" s="94">
        <f>IF(AND(M106&gt;0,M106&lt;=STATS!$C$22),1,"")</f>
        <v>1</v>
      </c>
      <c r="J106" s="51">
        <v>105</v>
      </c>
      <c r="M106" s="15">
        <v>2</v>
      </c>
      <c r="N106" s="15" t="s">
        <v>258</v>
      </c>
      <c r="Q106" s="22"/>
      <c r="R106" s="22"/>
      <c r="S106" s="54"/>
    </row>
    <row r="107" spans="2:72" ht="12.75">
      <c r="B107" s="94">
        <f t="shared" si="5"/>
        <v>4</v>
      </c>
      <c r="C107" s="94">
        <f>IF(COUNT(Q107:EC107)&gt;0,COUNT(Q107:EC107),"")</f>
        <v>4</v>
      </c>
      <c r="D107" s="94">
        <f>IF(COUNT(S107:EC107)&gt;0,COUNT(S107:EC107),"")</f>
        <v>4</v>
      </c>
      <c r="E107" s="94">
        <f t="shared" si="6"/>
        <v>4</v>
      </c>
      <c r="F107" s="94">
        <f t="shared" si="7"/>
        <v>4</v>
      </c>
      <c r="G107" s="94">
        <f t="shared" si="8"/>
        <v>2</v>
      </c>
      <c r="H107" s="94">
        <f>IF(AND(M107&gt;0,M107&lt;=STATS!$C$22),1,"")</f>
        <v>1</v>
      </c>
      <c r="J107" s="51">
        <v>106</v>
      </c>
      <c r="M107" s="15">
        <v>2</v>
      </c>
      <c r="N107" s="15" t="s">
        <v>258</v>
      </c>
      <c r="Q107" s="22"/>
      <c r="R107" s="22"/>
      <c r="S107" s="54"/>
      <c r="V107" s="15">
        <v>1</v>
      </c>
      <c r="X107" s="15">
        <v>1</v>
      </c>
      <c r="BA107" s="15">
        <v>1</v>
      </c>
      <c r="BT107" s="15">
        <v>1</v>
      </c>
    </row>
    <row r="108" spans="2:95" ht="12.75">
      <c r="B108" s="94">
        <f t="shared" si="5"/>
        <v>1</v>
      </c>
      <c r="C108" s="94">
        <f>IF(COUNT(Q108:EC108)&gt;0,COUNT(Q108:EC108),"")</f>
        <v>1</v>
      </c>
      <c r="D108" s="94">
        <f>IF(COUNT(S108:EC108)&gt;0,COUNT(S108:EC108),"")</f>
        <v>1</v>
      </c>
      <c r="E108" s="94">
        <f t="shared" si="6"/>
        <v>1</v>
      </c>
      <c r="F108" s="94">
        <f t="shared" si="7"/>
        <v>1</v>
      </c>
      <c r="G108" s="94">
        <f t="shared" si="8"/>
        <v>1</v>
      </c>
      <c r="H108" s="94">
        <f>IF(AND(M108&gt;0,M108&lt;=STATS!$C$22),1,"")</f>
        <v>1</v>
      </c>
      <c r="J108" s="51">
        <v>107</v>
      </c>
      <c r="M108" s="15">
        <v>1</v>
      </c>
      <c r="N108" s="15" t="s">
        <v>258</v>
      </c>
      <c r="Q108" s="22"/>
      <c r="R108" s="22"/>
      <c r="S108" s="54"/>
      <c r="CQ108" s="15">
        <v>1</v>
      </c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  <v>0</v>
      </c>
      <c r="F109" s="94">
        <f t="shared" si="7"/>
        <v>0</v>
      </c>
      <c r="G109" s="94">
        <f t="shared" si="8"/>
      </c>
      <c r="H109" s="94">
        <f>IF(AND(M109&gt;0,M109&lt;=STATS!$C$22),1,"")</f>
        <v>1</v>
      </c>
      <c r="J109" s="51">
        <v>108</v>
      </c>
      <c r="M109" s="15">
        <v>0.5</v>
      </c>
      <c r="N109" s="15" t="s">
        <v>258</v>
      </c>
      <c r="Q109" s="22"/>
      <c r="R109" s="22"/>
      <c r="S109" s="54"/>
    </row>
    <row r="110" spans="2:53" ht="12.75">
      <c r="B110" s="94">
        <f t="shared" si="5"/>
        <v>2</v>
      </c>
      <c r="C110" s="94">
        <f>IF(COUNT(Q110:EC110)&gt;0,COUNT(Q110:EC110),"")</f>
        <v>2</v>
      </c>
      <c r="D110" s="94">
        <f>IF(COUNT(S110:EC110)&gt;0,COUNT(S110:EC110),"")</f>
        <v>2</v>
      </c>
      <c r="E110" s="94">
        <f t="shared" si="6"/>
        <v>2</v>
      </c>
      <c r="F110" s="94">
        <f t="shared" si="7"/>
        <v>2</v>
      </c>
      <c r="G110" s="94">
        <f t="shared" si="8"/>
        <v>1</v>
      </c>
      <c r="H110" s="94">
        <f>IF(AND(M110&gt;0,M110&lt;=STATS!$C$22),1,"")</f>
        <v>1</v>
      </c>
      <c r="J110" s="51">
        <v>109</v>
      </c>
      <c r="M110" s="15">
        <v>1</v>
      </c>
      <c r="N110" s="15" t="s">
        <v>258</v>
      </c>
      <c r="Q110" s="22"/>
      <c r="R110" s="22"/>
      <c r="S110" s="54"/>
      <c r="X110" s="15">
        <v>1</v>
      </c>
      <c r="BA110" s="15">
        <v>1</v>
      </c>
    </row>
    <row r="111" spans="2:118" ht="12.75">
      <c r="B111" s="94">
        <f t="shared" si="5"/>
        <v>5</v>
      </c>
      <c r="C111" s="94">
        <f>IF(COUNT(Q111:EC111)&gt;0,COUNT(Q111:EC111),"")</f>
        <v>5</v>
      </c>
      <c r="D111" s="94">
        <f>IF(COUNT(S111:EC111)&gt;0,COUNT(S111:EC111),"")</f>
        <v>5</v>
      </c>
      <c r="E111" s="94">
        <f t="shared" si="6"/>
        <v>5</v>
      </c>
      <c r="F111" s="94">
        <f t="shared" si="7"/>
        <v>5</v>
      </c>
      <c r="G111" s="94">
        <f t="shared" si="8"/>
        <v>3</v>
      </c>
      <c r="H111" s="94">
        <f>IF(AND(M111&gt;0,M111&lt;=STATS!$C$22),1,"")</f>
        <v>1</v>
      </c>
      <c r="J111" s="51">
        <v>110</v>
      </c>
      <c r="M111" s="15">
        <v>3</v>
      </c>
      <c r="N111" s="15" t="s">
        <v>257</v>
      </c>
      <c r="Q111" s="22"/>
      <c r="R111" s="22"/>
      <c r="S111" s="54"/>
      <c r="V111" s="15">
        <v>1</v>
      </c>
      <c r="AS111" s="15">
        <v>1</v>
      </c>
      <c r="CD111" s="15">
        <v>1</v>
      </c>
      <c r="CH111" s="15">
        <v>1</v>
      </c>
      <c r="DN111" s="15">
        <v>1</v>
      </c>
    </row>
    <row r="112" spans="2:56" ht="12.75">
      <c r="B112" s="94">
        <f t="shared" si="5"/>
        <v>2</v>
      </c>
      <c r="C112" s="94">
        <f>IF(COUNT(Q112:EC112)&gt;0,COUNT(Q112:EC112),"")</f>
        <v>2</v>
      </c>
      <c r="D112" s="94">
        <f>IF(COUNT(S112:EC112)&gt;0,COUNT(S112:EC112),"")</f>
        <v>2</v>
      </c>
      <c r="E112" s="94">
        <f t="shared" si="6"/>
        <v>2</v>
      </c>
      <c r="F112" s="94">
        <f t="shared" si="7"/>
        <v>2</v>
      </c>
      <c r="G112" s="94">
        <f t="shared" si="8"/>
        <v>10</v>
      </c>
      <c r="H112" s="94">
        <f>IF(AND(M112&gt;0,M112&lt;=STATS!$C$22),1,"")</f>
        <v>1</v>
      </c>
      <c r="J112" s="51">
        <v>111</v>
      </c>
      <c r="M112" s="15">
        <v>10</v>
      </c>
      <c r="N112" s="15" t="s">
        <v>257</v>
      </c>
      <c r="Q112" s="22"/>
      <c r="R112" s="22"/>
      <c r="S112" s="54"/>
      <c r="AX112" s="15">
        <v>1</v>
      </c>
      <c r="BD112" s="15">
        <v>2</v>
      </c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  <v>0</v>
      </c>
      <c r="F113" s="94">
        <f t="shared" si="7"/>
        <v>0</v>
      </c>
      <c r="G113" s="94">
        <f t="shared" si="8"/>
      </c>
      <c r="H113" s="94">
        <f>IF(AND(M113&gt;0,M113&lt;=STATS!$C$22),1,"")</f>
        <v>1</v>
      </c>
      <c r="J113" s="51">
        <v>112</v>
      </c>
      <c r="M113" s="15">
        <v>14</v>
      </c>
      <c r="N113" s="15" t="s">
        <v>258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  <v>0</v>
      </c>
      <c r="F114" s="94">
        <f t="shared" si="7"/>
        <v>0</v>
      </c>
      <c r="G114" s="94">
        <f t="shared" si="8"/>
      </c>
      <c r="H114" s="94">
        <f>IF(AND(M114&gt;0,M114&lt;=STATS!$C$22),1,"")</f>
        <v>1</v>
      </c>
      <c r="J114" s="51">
        <v>113</v>
      </c>
      <c r="M114" s="15">
        <v>20</v>
      </c>
      <c r="N114" s="15" t="s">
        <v>257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  <v>0</v>
      </c>
      <c r="F115" s="94">
        <f t="shared" si="7"/>
        <v>0</v>
      </c>
      <c r="G115" s="94">
        <f t="shared" si="8"/>
      </c>
      <c r="H115" s="94">
        <f>IF(AND(M115&gt;0,M115&lt;=STATS!$C$22),1,"")</f>
        <v>1</v>
      </c>
      <c r="J115" s="51">
        <v>114</v>
      </c>
      <c r="M115" s="15">
        <v>20</v>
      </c>
      <c r="N115" s="15" t="s">
        <v>257</v>
      </c>
      <c r="Q115" s="22"/>
      <c r="R115" s="22"/>
      <c r="S115" s="54"/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M116" s="15">
        <v>21</v>
      </c>
      <c r="N116" s="15" t="s">
        <v>257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</c>
      <c r="F117" s="94">
        <f t="shared" si="7"/>
      </c>
      <c r="G117" s="94">
        <f t="shared" si="8"/>
      </c>
      <c r="H117" s="94">
        <f>IF(AND(M117&gt;0,M117&lt;=STATS!$C$22),1,"")</f>
      </c>
      <c r="J117" s="51">
        <v>116</v>
      </c>
      <c r="M117" s="15">
        <v>22</v>
      </c>
      <c r="N117" s="15" t="s">
        <v>257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</c>
      <c r="F118" s="94">
        <f t="shared" si="7"/>
      </c>
      <c r="G118" s="94">
        <f t="shared" si="8"/>
      </c>
      <c r="H118" s="94">
        <f>IF(AND(M118&gt;0,M118&lt;=STATS!$C$22),1,"")</f>
      </c>
      <c r="J118" s="51">
        <v>117</v>
      </c>
      <c r="M118" s="15">
        <v>24</v>
      </c>
      <c r="N118" s="15" t="s">
        <v>257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  <v>0</v>
      </c>
      <c r="F119" s="94">
        <f t="shared" si="7"/>
        <v>0</v>
      </c>
      <c r="G119" s="94">
        <f t="shared" si="8"/>
      </c>
      <c r="H119" s="94">
        <f>IF(AND(M119&gt;0,M119&lt;=STATS!$C$22),1,"")</f>
        <v>1</v>
      </c>
      <c r="J119" s="51">
        <v>118</v>
      </c>
      <c r="M119" s="15">
        <v>16</v>
      </c>
      <c r="N119" s="15" t="s">
        <v>257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  <v>0</v>
      </c>
      <c r="F120" s="94">
        <f t="shared" si="7"/>
        <v>0</v>
      </c>
      <c r="G120" s="94">
        <f t="shared" si="8"/>
      </c>
      <c r="H120" s="94">
        <f>IF(AND(M120&gt;0,M120&lt;=STATS!$C$22),1,"")</f>
        <v>1</v>
      </c>
      <c r="J120" s="51">
        <v>119</v>
      </c>
      <c r="M120" s="15">
        <v>12</v>
      </c>
      <c r="N120" s="15" t="s">
        <v>258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P121" s="15" t="s">
        <v>256</v>
      </c>
      <c r="Q121" s="22"/>
      <c r="R121" s="22"/>
      <c r="S121" s="54"/>
    </row>
    <row r="122" spans="2:118" ht="12.75">
      <c r="B122" s="94">
        <f t="shared" si="5"/>
        <v>5</v>
      </c>
      <c r="C122" s="94">
        <f>IF(COUNT(Q122:EC122)&gt;0,COUNT(Q122:EC122),"")</f>
        <v>5</v>
      </c>
      <c r="D122" s="94">
        <f>IF(COUNT(S122:EC122)&gt;0,COUNT(S122:EC122),"")</f>
        <v>5</v>
      </c>
      <c r="E122" s="94">
        <f t="shared" si="6"/>
        <v>5</v>
      </c>
      <c r="F122" s="94">
        <f t="shared" si="7"/>
        <v>5</v>
      </c>
      <c r="G122" s="94">
        <f t="shared" si="8"/>
        <v>6</v>
      </c>
      <c r="H122" s="94">
        <f>IF(AND(M122&gt;0,M122&lt;=STATS!$C$22),1,"")</f>
        <v>1</v>
      </c>
      <c r="J122" s="51">
        <v>121</v>
      </c>
      <c r="M122" s="15">
        <v>6</v>
      </c>
      <c r="N122" s="15" t="s">
        <v>258</v>
      </c>
      <c r="Q122" s="22"/>
      <c r="R122" s="22"/>
      <c r="S122" s="54"/>
      <c r="V122" s="15">
        <v>1</v>
      </c>
      <c r="AE122" s="15">
        <v>1</v>
      </c>
      <c r="AS122" s="15">
        <v>1</v>
      </c>
      <c r="CD122" s="15">
        <v>1</v>
      </c>
      <c r="DN122" s="15">
        <v>1</v>
      </c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M123" s="15">
        <v>21</v>
      </c>
      <c r="N123" s="15" t="s">
        <v>258</v>
      </c>
      <c r="Q123" s="22"/>
      <c r="R123" s="22"/>
      <c r="S123" s="54"/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</c>
      <c r="F124" s="94">
        <f t="shared" si="7"/>
      </c>
      <c r="G124" s="94">
        <f t="shared" si="8"/>
      </c>
      <c r="H124" s="94">
        <f>IF(AND(M124&gt;0,M124&lt;=STATS!$C$22),1,"")</f>
      </c>
      <c r="J124" s="51">
        <v>123</v>
      </c>
      <c r="M124" s="15">
        <v>23</v>
      </c>
      <c r="N124" s="15" t="s">
        <v>257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</c>
      <c r="F125" s="94">
        <f t="shared" si="7"/>
      </c>
      <c r="G125" s="94">
        <f t="shared" si="8"/>
      </c>
      <c r="H125" s="94">
        <f>IF(AND(M125&gt;0,M125&lt;=STATS!$C$22),1,"")</f>
      </c>
      <c r="J125" s="51">
        <v>124</v>
      </c>
      <c r="M125" s="15">
        <v>25</v>
      </c>
      <c r="N125" s="15" t="s">
        <v>257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</c>
      <c r="F126" s="94">
        <f t="shared" si="7"/>
      </c>
      <c r="G126" s="94">
        <f t="shared" si="8"/>
      </c>
      <c r="H126" s="94">
        <f>IF(AND(M126&gt;0,M126&lt;=STATS!$C$22),1,"")</f>
      </c>
      <c r="J126" s="51">
        <v>125</v>
      </c>
      <c r="M126" s="15">
        <v>24</v>
      </c>
      <c r="N126" s="15" t="s">
        <v>257</v>
      </c>
      <c r="Q126" s="22"/>
      <c r="R126" s="22"/>
      <c r="S126" s="54"/>
    </row>
    <row r="127" spans="2:19" ht="12.75">
      <c r="B127" s="94">
        <f t="shared" si="5"/>
        <v>0</v>
      </c>
      <c r="C127" s="94">
        <f>IF(COUNT(Q127:EC127)&gt;0,COUNT(Q127:EC127),"")</f>
      </c>
      <c r="D127" s="94">
        <f>IF(COUNT(S127:EC127)&gt;0,COUNT(S127:EC127),"")</f>
      </c>
      <c r="E127" s="94">
        <f t="shared" si="6"/>
      </c>
      <c r="F127" s="94">
        <f t="shared" si="7"/>
      </c>
      <c r="G127" s="94">
        <f t="shared" si="8"/>
      </c>
      <c r="H127" s="94">
        <f>IF(AND(M127&gt;0,M127&lt;=STATS!$C$22),1,"")</f>
      </c>
      <c r="J127" s="51">
        <v>126</v>
      </c>
      <c r="M127" s="15">
        <v>24</v>
      </c>
      <c r="N127" s="15" t="s">
        <v>257</v>
      </c>
      <c r="Q127" s="22"/>
      <c r="R127" s="22"/>
      <c r="S127" s="54"/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  <v>0</v>
      </c>
      <c r="F128" s="94">
        <f t="shared" si="7"/>
        <v>0</v>
      </c>
      <c r="G128" s="94">
        <f t="shared" si="8"/>
      </c>
      <c r="H128" s="94">
        <f>IF(AND(M128&gt;0,M128&lt;=STATS!$C$22),1,"")</f>
        <v>1</v>
      </c>
      <c r="J128" s="51">
        <v>127</v>
      </c>
      <c r="M128" s="15">
        <v>19</v>
      </c>
      <c r="N128" s="15" t="s">
        <v>257</v>
      </c>
      <c r="Q128" s="22"/>
      <c r="R128" s="22"/>
      <c r="S128" s="54"/>
    </row>
    <row r="129" spans="2:95" ht="12.75">
      <c r="B129" s="94">
        <f t="shared" si="5"/>
        <v>3</v>
      </c>
      <c r="C129" s="94">
        <f>IF(COUNT(Q129:EC129)&gt;0,COUNT(Q129:EC129),"")</f>
        <v>3</v>
      </c>
      <c r="D129" s="94">
        <f>IF(COUNT(S129:EC129)&gt;0,COUNT(S129:EC129),"")</f>
        <v>3</v>
      </c>
      <c r="E129" s="94">
        <f t="shared" si="6"/>
        <v>3</v>
      </c>
      <c r="F129" s="94">
        <f t="shared" si="7"/>
        <v>3</v>
      </c>
      <c r="G129" s="94">
        <f t="shared" si="8"/>
        <v>1</v>
      </c>
      <c r="H129" s="94">
        <f>IF(AND(M129&gt;0,M129&lt;=STATS!$C$22),1,"")</f>
        <v>1</v>
      </c>
      <c r="J129" s="51">
        <v>128</v>
      </c>
      <c r="M129" s="15">
        <v>1</v>
      </c>
      <c r="N129" s="15" t="s">
        <v>257</v>
      </c>
      <c r="Q129" s="22"/>
      <c r="R129" s="22"/>
      <c r="S129" s="54"/>
      <c r="AJ129" s="15">
        <v>1</v>
      </c>
      <c r="BA129" s="15">
        <v>1</v>
      </c>
      <c r="CQ129" s="15">
        <v>1</v>
      </c>
    </row>
    <row r="130" spans="2:118" ht="12.75">
      <c r="B130" s="94">
        <f aca="true" t="shared" si="9" ref="B130:B193">COUNT(Q130:EA130)</f>
        <v>4</v>
      </c>
      <c r="C130" s="94">
        <f>IF(COUNT(Q130:EC130)&gt;0,COUNT(Q130:EC130),"")</f>
        <v>4</v>
      </c>
      <c r="D130" s="94">
        <f>IF(COUNT(S130:EC130)&gt;0,COUNT(S130:EC130),"")</f>
        <v>4</v>
      </c>
      <c r="E130" s="94">
        <f aca="true" t="shared" si="10" ref="E130:E193">IF(H130=1,COUNT(Q130:EA130),"")</f>
        <v>4</v>
      </c>
      <c r="F130" s="94">
        <f aca="true" t="shared" si="11" ref="F130:F193">IF(H130=1,COUNT(T130:EA130),"")</f>
        <v>4</v>
      </c>
      <c r="G130" s="94">
        <f t="shared" si="8"/>
        <v>4</v>
      </c>
      <c r="H130" s="94">
        <f>IF(AND(M130&gt;0,M130&lt;=STATS!$C$22),1,"")</f>
        <v>1</v>
      </c>
      <c r="J130" s="51">
        <v>129</v>
      </c>
      <c r="M130" s="15">
        <v>4</v>
      </c>
      <c r="N130" s="15" t="s">
        <v>257</v>
      </c>
      <c r="Q130" s="22"/>
      <c r="R130" s="22"/>
      <c r="S130" s="54"/>
      <c r="AE130" s="15">
        <v>1</v>
      </c>
      <c r="CD130" s="15">
        <v>1</v>
      </c>
      <c r="CH130" s="15">
        <v>1</v>
      </c>
      <c r="DN130" s="15">
        <v>1</v>
      </c>
    </row>
    <row r="131" spans="2:106" ht="12.75">
      <c r="B131" s="94">
        <f t="shared" si="9"/>
        <v>9</v>
      </c>
      <c r="C131" s="94">
        <f>IF(COUNT(Q131:EC131)&gt;0,COUNT(Q131:EC131),"")</f>
        <v>9</v>
      </c>
      <c r="D131" s="94">
        <f>IF(COUNT(S131:EC131)&gt;0,COUNT(S131:EC131),"")</f>
        <v>9</v>
      </c>
      <c r="E131" s="94">
        <f t="shared" si="10"/>
        <v>9</v>
      </c>
      <c r="F131" s="94">
        <f t="shared" si="11"/>
        <v>9</v>
      </c>
      <c r="G131" s="94">
        <f t="shared" si="8"/>
        <v>1</v>
      </c>
      <c r="H131" s="94">
        <f>IF(AND(M131&gt;0,M131&lt;=STATS!$C$22),1,"")</f>
        <v>1</v>
      </c>
      <c r="J131" s="51">
        <v>130</v>
      </c>
      <c r="M131" s="15">
        <v>1</v>
      </c>
      <c r="N131" s="15" t="s">
        <v>257</v>
      </c>
      <c r="Q131" s="22"/>
      <c r="R131" s="22"/>
      <c r="S131" s="54"/>
      <c r="V131" s="15">
        <v>1</v>
      </c>
      <c r="AE131" s="15">
        <v>1</v>
      </c>
      <c r="AJ131" s="15">
        <v>1</v>
      </c>
      <c r="AX131" s="15">
        <v>1</v>
      </c>
      <c r="BA131" s="15">
        <v>1</v>
      </c>
      <c r="BG131" s="15">
        <v>1</v>
      </c>
      <c r="BK131" s="15">
        <v>1</v>
      </c>
      <c r="CQ131" s="15">
        <v>1</v>
      </c>
      <c r="DB131" s="15">
        <v>1</v>
      </c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  <v>0</v>
      </c>
      <c r="F132" s="94">
        <f t="shared" si="11"/>
        <v>0</v>
      </c>
      <c r="G132" s="94">
        <f t="shared" si="8"/>
      </c>
      <c r="H132" s="94">
        <f>IF(AND(M132&gt;0,M132&lt;=STATS!$C$22),1,"")</f>
        <v>1</v>
      </c>
      <c r="J132" s="51">
        <v>131</v>
      </c>
      <c r="M132" s="15">
        <v>12</v>
      </c>
      <c r="N132" s="15" t="s">
        <v>258</v>
      </c>
      <c r="Q132" s="22"/>
      <c r="R132" s="22"/>
      <c r="S132" s="54"/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</c>
      <c r="F133" s="94">
        <f t="shared" si="11"/>
      </c>
      <c r="G133" s="94">
        <f t="shared" si="8"/>
      </c>
      <c r="H133" s="94">
        <f>IF(AND(M133&gt;0,M133&lt;=STATS!$C$22),1,"")</f>
      </c>
      <c r="J133" s="51">
        <v>132</v>
      </c>
      <c r="M133" s="15">
        <v>24</v>
      </c>
      <c r="N133" s="15" t="s">
        <v>257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</c>
      <c r="F134" s="94">
        <f t="shared" si="11"/>
      </c>
      <c r="G134" s="94">
        <f t="shared" si="8"/>
      </c>
      <c r="H134" s="94">
        <f>IF(AND(M134&gt;0,M134&lt;=STATS!$C$22),1,"")</f>
      </c>
      <c r="J134" s="51">
        <v>133</v>
      </c>
      <c r="M134" s="15">
        <v>25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M135" s="15">
        <v>26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</c>
      <c r="F136" s="94">
        <f t="shared" si="11"/>
      </c>
      <c r="G136" s="94">
        <f t="shared" si="8"/>
      </c>
      <c r="H136" s="94">
        <f>IF(AND(M136&gt;0,M136&lt;=STATS!$C$22),1,"")</f>
      </c>
      <c r="J136" s="51">
        <v>135</v>
      </c>
      <c r="M136" s="15">
        <v>27</v>
      </c>
      <c r="Q136" s="22"/>
      <c r="R136" s="22"/>
      <c r="S136" s="54"/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  <v>0</v>
      </c>
      <c r="F137" s="94">
        <f t="shared" si="11"/>
        <v>0</v>
      </c>
      <c r="G137" s="94">
        <f t="shared" si="8"/>
      </c>
      <c r="H137" s="94">
        <f>IF(AND(M137&gt;0,M137&lt;=STATS!$C$22),1,"")</f>
        <v>1</v>
      </c>
      <c r="J137" s="51">
        <v>136</v>
      </c>
      <c r="M137" s="15">
        <v>6</v>
      </c>
      <c r="N137" s="15" t="s">
        <v>258</v>
      </c>
      <c r="Q137" s="22"/>
      <c r="R137" s="22"/>
      <c r="S137" s="54"/>
    </row>
    <row r="138" spans="2:118" ht="12.75">
      <c r="B138" s="94">
        <f t="shared" si="9"/>
        <v>3</v>
      </c>
      <c r="C138" s="94">
        <f>IF(COUNT(Q138:EC138)&gt;0,COUNT(Q138:EC138),"")</f>
        <v>3</v>
      </c>
      <c r="D138" s="94">
        <f>IF(COUNT(S138:EC138)&gt;0,COUNT(S138:EC138),"")</f>
        <v>3</v>
      </c>
      <c r="E138" s="94">
        <f t="shared" si="10"/>
        <v>3</v>
      </c>
      <c r="F138" s="94">
        <f t="shared" si="11"/>
        <v>3</v>
      </c>
      <c r="G138" s="94">
        <f t="shared" si="8"/>
        <v>3</v>
      </c>
      <c r="H138" s="94">
        <f>IF(AND(M138&gt;0,M138&lt;=STATS!$C$22),1,"")</f>
        <v>1</v>
      </c>
      <c r="J138" s="51">
        <v>137</v>
      </c>
      <c r="M138" s="15">
        <v>3</v>
      </c>
      <c r="N138" s="15" t="s">
        <v>258</v>
      </c>
      <c r="Q138" s="22"/>
      <c r="R138" s="22"/>
      <c r="S138" s="54"/>
      <c r="BA138" s="15">
        <v>1</v>
      </c>
      <c r="CH138" s="15">
        <v>1</v>
      </c>
      <c r="DN138" s="15">
        <v>1</v>
      </c>
    </row>
    <row r="139" spans="2:118" ht="12.75">
      <c r="B139" s="94">
        <f t="shared" si="9"/>
        <v>3</v>
      </c>
      <c r="C139" s="94">
        <f>IF(COUNT(Q139:EC139)&gt;0,COUNT(Q139:EC139),"")</f>
        <v>3</v>
      </c>
      <c r="D139" s="94">
        <f>IF(COUNT(S139:EC139)&gt;0,COUNT(S139:EC139),"")</f>
        <v>3</v>
      </c>
      <c r="E139" s="94">
        <f t="shared" si="10"/>
        <v>3</v>
      </c>
      <c r="F139" s="94">
        <f t="shared" si="11"/>
        <v>3</v>
      </c>
      <c r="G139" s="94">
        <f t="shared" si="8"/>
        <v>4</v>
      </c>
      <c r="H139" s="94">
        <f>IF(AND(M139&gt;0,M139&lt;=STATS!$C$22),1,"")</f>
        <v>1</v>
      </c>
      <c r="J139" s="51">
        <v>138</v>
      </c>
      <c r="M139" s="15">
        <v>4</v>
      </c>
      <c r="N139" s="15" t="s">
        <v>258</v>
      </c>
      <c r="Q139" s="22"/>
      <c r="R139" s="22"/>
      <c r="S139" s="54"/>
      <c r="BA139" s="15">
        <v>1</v>
      </c>
      <c r="BM139" s="15">
        <v>1</v>
      </c>
      <c r="DN139" s="15">
        <v>1</v>
      </c>
    </row>
    <row r="140" spans="2:86" ht="12.75">
      <c r="B140" s="94">
        <f t="shared" si="9"/>
        <v>2</v>
      </c>
      <c r="C140" s="94">
        <f>IF(COUNT(Q140:EC140)&gt;0,COUNT(Q140:EC140),"")</f>
        <v>2</v>
      </c>
      <c r="D140" s="94">
        <f>IF(COUNT(S140:EC140)&gt;0,COUNT(S140:EC140),"")</f>
        <v>2</v>
      </c>
      <c r="E140" s="94">
        <f t="shared" si="10"/>
        <v>2</v>
      </c>
      <c r="F140" s="94">
        <f t="shared" si="11"/>
        <v>2</v>
      </c>
      <c r="G140" s="94">
        <f t="shared" si="8"/>
        <v>9</v>
      </c>
      <c r="H140" s="94">
        <f>IF(AND(M140&gt;0,M140&lt;=STATS!$C$22),1,"")</f>
        <v>1</v>
      </c>
      <c r="J140" s="51">
        <v>139</v>
      </c>
      <c r="M140" s="15">
        <v>9</v>
      </c>
      <c r="N140" s="15" t="s">
        <v>257</v>
      </c>
      <c r="Q140" s="22"/>
      <c r="R140" s="22"/>
      <c r="S140" s="54"/>
      <c r="AE140" s="15">
        <v>1</v>
      </c>
      <c r="CH140" s="15">
        <v>1</v>
      </c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</c>
      <c r="F141" s="94">
        <f t="shared" si="11"/>
      </c>
      <c r="G141" s="94">
        <f t="shared" si="8"/>
      </c>
      <c r="H141" s="94">
        <f>IF(AND(M141&gt;0,M141&lt;=STATS!$C$22),1,"")</f>
      </c>
      <c r="J141" s="51">
        <v>140</v>
      </c>
      <c r="P141" s="15" t="s">
        <v>260</v>
      </c>
      <c r="Q141" s="22"/>
      <c r="R141" s="22"/>
      <c r="S141" s="54"/>
    </row>
    <row r="142" spans="2:72" ht="12.75">
      <c r="B142" s="94">
        <f t="shared" si="9"/>
        <v>3</v>
      </c>
      <c r="C142" s="94">
        <f>IF(COUNT(Q142:EC142)&gt;0,COUNT(Q142:EC142),"")</f>
        <v>3</v>
      </c>
      <c r="D142" s="94">
        <f>IF(COUNT(S142:EC142)&gt;0,COUNT(S142:EC142),"")</f>
        <v>3</v>
      </c>
      <c r="E142" s="94">
        <f t="shared" si="10"/>
        <v>3</v>
      </c>
      <c r="F142" s="94">
        <f t="shared" si="11"/>
        <v>3</v>
      </c>
      <c r="G142" s="94">
        <f t="shared" si="8"/>
        <v>1</v>
      </c>
      <c r="H142" s="94">
        <f>IF(AND(M142&gt;0,M142&lt;=STATS!$C$22),1,"")</f>
        <v>1</v>
      </c>
      <c r="J142" s="51">
        <v>141</v>
      </c>
      <c r="M142" s="15">
        <v>1</v>
      </c>
      <c r="N142" s="15" t="s">
        <v>259</v>
      </c>
      <c r="Q142" s="22"/>
      <c r="R142" s="22"/>
      <c r="S142" s="54"/>
      <c r="AB142" s="15">
        <v>1</v>
      </c>
      <c r="BA142" s="15">
        <v>1</v>
      </c>
      <c r="BT142" s="15">
        <v>1</v>
      </c>
    </row>
    <row r="143" spans="2:19" ht="12.75">
      <c r="B143" s="94">
        <f t="shared" si="9"/>
        <v>1</v>
      </c>
      <c r="C143" s="94">
        <f>IF(COUNT(Q143:EC143)&gt;0,COUNT(Q143:EC143),"")</f>
        <v>1</v>
      </c>
      <c r="D143" s="94">
        <f>IF(COUNT(S143:EC143)&gt;0,COUNT(S143:EC143),"")</f>
        <v>1</v>
      </c>
      <c r="E143" s="94">
        <f t="shared" si="10"/>
        <v>1</v>
      </c>
      <c r="F143" s="94">
        <f t="shared" si="11"/>
        <v>0</v>
      </c>
      <c r="G143" s="94">
        <f t="shared" si="8"/>
        <v>16</v>
      </c>
      <c r="H143" s="94">
        <f>IF(AND(M143&gt;0,M143&lt;=STATS!$C$22),1,"")</f>
        <v>1</v>
      </c>
      <c r="J143" s="51">
        <v>142</v>
      </c>
      <c r="M143" s="15">
        <v>16</v>
      </c>
      <c r="N143" s="15" t="s">
        <v>258</v>
      </c>
      <c r="Q143" s="22"/>
      <c r="R143" s="22"/>
      <c r="S143" s="54">
        <v>1</v>
      </c>
    </row>
    <row r="144" spans="2:19" ht="12.75">
      <c r="B144" s="94">
        <f t="shared" si="9"/>
        <v>0</v>
      </c>
      <c r="C144" s="94">
        <f>IF(COUNT(Q144:EC144)&gt;0,COUNT(Q144:EC144),"")</f>
      </c>
      <c r="D144" s="94">
        <f>IF(COUNT(S144:EC144)&gt;0,COUNT(S144:EC144),"")</f>
      </c>
      <c r="E144" s="94">
        <f t="shared" si="10"/>
      </c>
      <c r="F144" s="94">
        <f t="shared" si="11"/>
      </c>
      <c r="G144" s="94">
        <f t="shared" si="8"/>
      </c>
      <c r="H144" s="94">
        <f>IF(AND(M144&gt;0,M144&lt;=STATS!$C$22),1,"")</f>
      </c>
      <c r="J144" s="51">
        <v>143</v>
      </c>
      <c r="M144" s="15">
        <v>25</v>
      </c>
      <c r="Q144" s="22"/>
      <c r="R144" s="22"/>
      <c r="S144" s="54"/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</c>
      <c r="F145" s="94">
        <f t="shared" si="11"/>
      </c>
      <c r="G145" s="94">
        <f t="shared" si="8"/>
      </c>
      <c r="H145" s="94">
        <f>IF(AND(M145&gt;0,M145&lt;=STATS!$C$22),1,"")</f>
      </c>
      <c r="J145" s="51">
        <v>144</v>
      </c>
      <c r="M145" s="15">
        <v>26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</c>
      <c r="F146" s="94">
        <f t="shared" si="11"/>
      </c>
      <c r="G146" s="94">
        <f t="shared" si="8"/>
      </c>
      <c r="H146" s="94">
        <f>IF(AND(M146&gt;0,M146&lt;=STATS!$C$22),1,"")</f>
      </c>
      <c r="J146" s="51">
        <v>145</v>
      </c>
      <c r="M146" s="15">
        <v>27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</c>
      <c r="F147" s="94">
        <f t="shared" si="11"/>
      </c>
      <c r="G147" s="94">
        <f t="shared" si="8"/>
      </c>
      <c r="H147" s="94">
        <f>IF(AND(M147&gt;0,M147&lt;=STATS!$C$22),1,"")</f>
      </c>
      <c r="J147" s="51">
        <v>146</v>
      </c>
      <c r="M147" s="15">
        <v>27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  <v>0</v>
      </c>
      <c r="F148" s="94">
        <f t="shared" si="11"/>
        <v>0</v>
      </c>
      <c r="G148" s="94">
        <f t="shared" si="8"/>
      </c>
      <c r="H148" s="94">
        <f>IF(AND(M148&gt;0,M148&lt;=STATS!$C$22),1,"")</f>
        <v>1</v>
      </c>
      <c r="J148" s="51">
        <v>147</v>
      </c>
      <c r="M148" s="15">
        <v>15</v>
      </c>
      <c r="N148" s="15" t="s">
        <v>258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  <v>0</v>
      </c>
      <c r="F149" s="94">
        <f t="shared" si="11"/>
        <v>0</v>
      </c>
      <c r="G149" s="94">
        <f t="shared" si="8"/>
      </c>
      <c r="H149" s="94">
        <f>IF(AND(M149&gt;0,M149&lt;=STATS!$C$22),1,"")</f>
        <v>1</v>
      </c>
      <c r="J149" s="51">
        <v>148</v>
      </c>
      <c r="M149" s="15">
        <v>16</v>
      </c>
      <c r="N149" s="15" t="s">
        <v>258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  <v>0</v>
      </c>
      <c r="F150" s="94">
        <f t="shared" si="11"/>
        <v>0</v>
      </c>
      <c r="G150" s="94">
        <f t="shared" si="8"/>
      </c>
      <c r="H150" s="94">
        <f>IF(AND(M150&gt;0,M150&lt;=STATS!$C$22),1,"")</f>
        <v>1</v>
      </c>
      <c r="J150" s="51">
        <v>149</v>
      </c>
      <c r="M150" s="15">
        <v>8</v>
      </c>
      <c r="N150" s="15" t="s">
        <v>258</v>
      </c>
      <c r="Q150" s="22"/>
      <c r="R150" s="22"/>
      <c r="S150" s="54"/>
    </row>
    <row r="151" spans="2:53" ht="12.75">
      <c r="B151" s="94">
        <f t="shared" si="9"/>
        <v>1</v>
      </c>
      <c r="C151" s="94">
        <f>IF(COUNT(Q151:EC151)&gt;0,COUNT(Q151:EC151),"")</f>
        <v>1</v>
      </c>
      <c r="D151" s="94">
        <f>IF(COUNT(S151:EC151)&gt;0,COUNT(S151:EC151),"")</f>
        <v>1</v>
      </c>
      <c r="E151" s="94">
        <f t="shared" si="10"/>
        <v>1</v>
      </c>
      <c r="F151" s="94">
        <f t="shared" si="11"/>
        <v>1</v>
      </c>
      <c r="G151" s="94">
        <f t="shared" si="8"/>
        <v>1</v>
      </c>
      <c r="H151" s="94">
        <f>IF(AND(M151&gt;0,M151&lt;=STATS!$C$22),1,"")</f>
        <v>1</v>
      </c>
      <c r="J151" s="51">
        <v>150</v>
      </c>
      <c r="M151" s="15">
        <v>1</v>
      </c>
      <c r="N151" s="15" t="s">
        <v>258</v>
      </c>
      <c r="Q151" s="22"/>
      <c r="R151" s="22"/>
      <c r="S151" s="54"/>
      <c r="BA151" s="15">
        <v>1</v>
      </c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  <v>0</v>
      </c>
      <c r="F152" s="94">
        <f t="shared" si="11"/>
        <v>0</v>
      </c>
      <c r="G152" s="94">
        <f t="shared" si="8"/>
      </c>
      <c r="H152" s="94">
        <f>IF(AND(M152&gt;0,M152&lt;=STATS!$C$22),1,"")</f>
        <v>1</v>
      </c>
      <c r="J152" s="51">
        <v>151</v>
      </c>
      <c r="M152" s="15">
        <v>12</v>
      </c>
      <c r="N152" s="15" t="s">
        <v>258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  <v>0</v>
      </c>
      <c r="F153" s="94">
        <f t="shared" si="11"/>
        <v>0</v>
      </c>
      <c r="G153" s="94">
        <f t="shared" si="8"/>
      </c>
      <c r="H153" s="94">
        <f>IF(AND(M153&gt;0,M153&lt;=STATS!$C$22),1,"")</f>
        <v>1</v>
      </c>
      <c r="J153" s="51">
        <v>152</v>
      </c>
      <c r="M153" s="15">
        <v>14</v>
      </c>
      <c r="N153" s="15" t="s">
        <v>258</v>
      </c>
      <c r="Q153" s="22"/>
      <c r="R153" s="22"/>
      <c r="S153" s="54"/>
    </row>
    <row r="154" spans="2:95" ht="12.75">
      <c r="B154" s="94">
        <f t="shared" si="9"/>
        <v>1</v>
      </c>
      <c r="C154" s="94">
        <f>IF(COUNT(Q154:EC154)&gt;0,COUNT(Q154:EC154),"")</f>
        <v>1</v>
      </c>
      <c r="D154" s="94">
        <f>IF(COUNT(S154:EC154)&gt;0,COUNT(S154:EC154),"")</f>
        <v>1</v>
      </c>
      <c r="E154" s="94">
        <f t="shared" si="10"/>
        <v>1</v>
      </c>
      <c r="F154" s="94">
        <f t="shared" si="11"/>
        <v>1</v>
      </c>
      <c r="G154" s="94">
        <f aca="true" t="shared" si="12" ref="G154:G217">IF($B154&gt;=1,$M154,"")</f>
        <v>2</v>
      </c>
      <c r="H154" s="94">
        <f>IF(AND(M154&gt;0,M154&lt;=STATS!$C$22),1,"")</f>
        <v>1</v>
      </c>
      <c r="J154" s="51">
        <v>153</v>
      </c>
      <c r="M154" s="15">
        <v>2</v>
      </c>
      <c r="N154" s="15" t="s">
        <v>258</v>
      </c>
      <c r="Q154" s="22"/>
      <c r="R154" s="22"/>
      <c r="S154" s="54"/>
      <c r="CQ154" s="15">
        <v>2</v>
      </c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  <v>0</v>
      </c>
      <c r="F155" s="94">
        <f t="shared" si="11"/>
        <v>0</v>
      </c>
      <c r="G155" s="94">
        <f t="shared" si="12"/>
      </c>
      <c r="H155" s="94">
        <f>IF(AND(M155&gt;0,M155&lt;=STATS!$C$22),1,"")</f>
        <v>1</v>
      </c>
      <c r="J155" s="51">
        <v>154</v>
      </c>
      <c r="M155" s="15">
        <v>18</v>
      </c>
      <c r="N155" s="15" t="s">
        <v>258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</c>
      <c r="F156" s="94">
        <f t="shared" si="11"/>
      </c>
      <c r="G156" s="94">
        <f t="shared" si="12"/>
      </c>
      <c r="H156" s="94">
        <f>IF(AND(M156&gt;0,M156&lt;=STATS!$C$22),1,"")</f>
      </c>
      <c r="J156" s="51">
        <v>155</v>
      </c>
      <c r="M156" s="15">
        <v>26</v>
      </c>
      <c r="Q156" s="22"/>
      <c r="R156" s="22"/>
      <c r="S156" s="54"/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</c>
      <c r="F157" s="94">
        <f t="shared" si="11"/>
      </c>
      <c r="G157" s="94">
        <f t="shared" si="12"/>
      </c>
      <c r="H157" s="94">
        <f>IF(AND(M157&gt;0,M157&lt;=STATS!$C$22),1,"")</f>
      </c>
      <c r="J157" s="51">
        <v>156</v>
      </c>
      <c r="M157" s="15">
        <v>27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</c>
      <c r="F158" s="94">
        <f t="shared" si="11"/>
      </c>
      <c r="G158" s="94">
        <f t="shared" si="12"/>
      </c>
      <c r="H158" s="94">
        <f>IF(AND(M158&gt;0,M158&lt;=STATS!$C$22),1,"")</f>
      </c>
      <c r="J158" s="51">
        <v>157</v>
      </c>
      <c r="M158" s="15">
        <v>29</v>
      </c>
      <c r="Q158" s="22"/>
      <c r="R158" s="22"/>
      <c r="S158" s="54"/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</c>
      <c r="F159" s="94">
        <f t="shared" si="11"/>
      </c>
      <c r="G159" s="94">
        <f t="shared" si="12"/>
      </c>
      <c r="H159" s="94">
        <f>IF(AND(M159&gt;0,M159&lt;=STATS!$C$22),1,"")</f>
      </c>
      <c r="J159" s="51">
        <v>158</v>
      </c>
      <c r="M159" s="15">
        <v>29</v>
      </c>
      <c r="Q159" s="22"/>
      <c r="R159" s="22"/>
      <c r="S159" s="54"/>
    </row>
    <row r="160" spans="2:56" ht="12.75">
      <c r="B160" s="94">
        <f t="shared" si="9"/>
        <v>4</v>
      </c>
      <c r="C160" s="94">
        <f>IF(COUNT(Q160:EC160)&gt;0,COUNT(Q160:EC160),"")</f>
        <v>4</v>
      </c>
      <c r="D160" s="94">
        <f>IF(COUNT(S160:EC160)&gt;0,COUNT(S160:EC160),"")</f>
        <v>4</v>
      </c>
      <c r="E160" s="94">
        <f t="shared" si="10"/>
        <v>4</v>
      </c>
      <c r="F160" s="94">
        <f t="shared" si="11"/>
        <v>4</v>
      </c>
      <c r="G160" s="94">
        <f t="shared" si="12"/>
        <v>9</v>
      </c>
      <c r="H160" s="94">
        <f>IF(AND(M160&gt;0,M160&lt;=STATS!$C$22),1,"")</f>
        <v>1</v>
      </c>
      <c r="J160" s="51">
        <v>159</v>
      </c>
      <c r="M160" s="15">
        <v>9</v>
      </c>
      <c r="N160" s="15" t="s">
        <v>258</v>
      </c>
      <c r="Q160" s="22"/>
      <c r="R160" s="22"/>
      <c r="S160" s="54"/>
      <c r="V160" s="15">
        <v>1</v>
      </c>
      <c r="AE160" s="15">
        <v>1</v>
      </c>
      <c r="BA160" s="15">
        <v>1</v>
      </c>
      <c r="BD160" s="15">
        <v>1</v>
      </c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  <v>0</v>
      </c>
      <c r="F161" s="94">
        <f t="shared" si="11"/>
        <v>0</v>
      </c>
      <c r="G161" s="94">
        <f t="shared" si="12"/>
      </c>
      <c r="H161" s="94">
        <f>IF(AND(M161&gt;0,M161&lt;=STATS!$C$22),1,"")</f>
        <v>1</v>
      </c>
      <c r="J161" s="51">
        <v>160</v>
      </c>
      <c r="M161" s="15">
        <v>4</v>
      </c>
      <c r="N161" s="15" t="s">
        <v>258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  <v>0</v>
      </c>
      <c r="F162" s="94">
        <f t="shared" si="11"/>
        <v>0</v>
      </c>
      <c r="G162" s="94">
        <f t="shared" si="12"/>
      </c>
      <c r="H162" s="94">
        <f>IF(AND(M162&gt;0,M162&lt;=STATS!$C$22),1,"")</f>
        <v>1</v>
      </c>
      <c r="J162" s="51">
        <v>161</v>
      </c>
      <c r="M162" s="15">
        <v>19</v>
      </c>
      <c r="N162" s="15" t="s">
        <v>258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  <v>0</v>
      </c>
      <c r="F163" s="94">
        <f t="shared" si="11"/>
        <v>0</v>
      </c>
      <c r="G163" s="94">
        <f t="shared" si="12"/>
      </c>
      <c r="H163" s="94">
        <f>IF(AND(M163&gt;0,M163&lt;=STATS!$C$22),1,"")</f>
        <v>1</v>
      </c>
      <c r="J163" s="51">
        <v>162</v>
      </c>
      <c r="M163" s="15">
        <v>1</v>
      </c>
      <c r="N163" s="15" t="s">
        <v>259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  <v>0</v>
      </c>
      <c r="F164" s="94">
        <f t="shared" si="11"/>
        <v>0</v>
      </c>
      <c r="G164" s="94">
        <f t="shared" si="12"/>
      </c>
      <c r="H164" s="94">
        <f>IF(AND(M164&gt;0,M164&lt;=STATS!$C$22),1,"")</f>
        <v>1</v>
      </c>
      <c r="J164" s="51">
        <v>163</v>
      </c>
      <c r="M164" s="15">
        <v>1</v>
      </c>
      <c r="N164" s="15" t="s">
        <v>258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  <v>0</v>
      </c>
      <c r="F165" s="94">
        <f t="shared" si="11"/>
        <v>0</v>
      </c>
      <c r="G165" s="94">
        <f t="shared" si="12"/>
      </c>
      <c r="H165" s="94">
        <f>IF(AND(M165&gt;0,M165&lt;=STATS!$C$22),1,"")</f>
        <v>1</v>
      </c>
      <c r="J165" s="51">
        <v>164</v>
      </c>
      <c r="M165" s="15">
        <v>2</v>
      </c>
      <c r="N165" s="15" t="s">
        <v>258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  <v>0</v>
      </c>
      <c r="F166" s="94">
        <f t="shared" si="11"/>
        <v>0</v>
      </c>
      <c r="G166" s="94">
        <f t="shared" si="12"/>
      </c>
      <c r="H166" s="94">
        <f>IF(AND(M166&gt;0,M166&lt;=STATS!$C$22),1,"")</f>
        <v>1</v>
      </c>
      <c r="J166" s="51">
        <v>165</v>
      </c>
      <c r="M166" s="15">
        <v>1</v>
      </c>
      <c r="N166" s="15" t="s">
        <v>258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  <v>0</v>
      </c>
      <c r="F167" s="94">
        <f t="shared" si="11"/>
        <v>0</v>
      </c>
      <c r="G167" s="94">
        <f t="shared" si="12"/>
      </c>
      <c r="H167" s="94">
        <f>IF(AND(M167&gt;0,M167&lt;=STATS!$C$22),1,"")</f>
        <v>1</v>
      </c>
      <c r="J167" s="51">
        <v>166</v>
      </c>
      <c r="M167" s="15">
        <v>0.5</v>
      </c>
      <c r="N167" s="15" t="s">
        <v>259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  <v>0</v>
      </c>
      <c r="F168" s="94">
        <f t="shared" si="11"/>
        <v>0</v>
      </c>
      <c r="G168" s="94">
        <f t="shared" si="12"/>
      </c>
      <c r="H168" s="94">
        <f>IF(AND(M168&gt;0,M168&lt;=STATS!$C$22),1,"")</f>
        <v>1</v>
      </c>
      <c r="J168" s="51">
        <v>167</v>
      </c>
      <c r="M168" s="15">
        <v>15</v>
      </c>
      <c r="N168" s="15" t="s">
        <v>258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  <v>0</v>
      </c>
      <c r="F169" s="94">
        <f t="shared" si="11"/>
        <v>0</v>
      </c>
      <c r="G169" s="94">
        <f t="shared" si="12"/>
      </c>
      <c r="H169" s="94">
        <f>IF(AND(M169&gt;0,M169&lt;=STATS!$C$22),1,"")</f>
        <v>1</v>
      </c>
      <c r="J169" s="51">
        <v>168</v>
      </c>
      <c r="M169" s="15">
        <v>16</v>
      </c>
      <c r="N169" s="15" t="s">
        <v>258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  <v>0</v>
      </c>
      <c r="F170" s="94">
        <f t="shared" si="11"/>
        <v>0</v>
      </c>
      <c r="G170" s="94">
        <f t="shared" si="12"/>
      </c>
      <c r="H170" s="94">
        <f>IF(AND(M170&gt;0,M170&lt;=STATS!$C$22),1,"")</f>
        <v>1</v>
      </c>
      <c r="J170" s="51">
        <v>169</v>
      </c>
      <c r="M170" s="15">
        <v>13</v>
      </c>
      <c r="N170" s="15" t="s">
        <v>258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  <v>0</v>
      </c>
      <c r="F171" s="94">
        <f t="shared" si="11"/>
        <v>0</v>
      </c>
      <c r="G171" s="94">
        <f t="shared" si="12"/>
      </c>
      <c r="H171" s="94">
        <f>IF(AND(M171&gt;0,M171&lt;=STATS!$C$22),1,"")</f>
        <v>1</v>
      </c>
      <c r="J171" s="51">
        <v>170</v>
      </c>
      <c r="M171" s="15">
        <v>9</v>
      </c>
      <c r="N171" s="15" t="s">
        <v>258</v>
      </c>
      <c r="Q171" s="22"/>
      <c r="R171" s="22"/>
      <c r="S171" s="54"/>
    </row>
    <row r="172" spans="2:22" ht="12.75">
      <c r="B172" s="94">
        <f t="shared" si="9"/>
        <v>1</v>
      </c>
      <c r="C172" s="94">
        <f>IF(COUNT(Q172:EC172)&gt;0,COUNT(Q172:EC172),"")</f>
        <v>1</v>
      </c>
      <c r="D172" s="94">
        <f>IF(COUNT(S172:EC172)&gt;0,COUNT(S172:EC172),"")</f>
        <v>1</v>
      </c>
      <c r="E172" s="94">
        <f t="shared" si="10"/>
        <v>1</v>
      </c>
      <c r="F172" s="94">
        <f t="shared" si="11"/>
        <v>1</v>
      </c>
      <c r="G172" s="94">
        <f t="shared" si="12"/>
        <v>19</v>
      </c>
      <c r="H172" s="94">
        <f>IF(AND(M172&gt;0,M172&lt;=STATS!$C$22),1,"")</f>
        <v>1</v>
      </c>
      <c r="J172" s="51">
        <v>171</v>
      </c>
      <c r="M172" s="15">
        <v>19</v>
      </c>
      <c r="N172" s="15" t="s">
        <v>257</v>
      </c>
      <c r="Q172" s="22"/>
      <c r="R172" s="22"/>
      <c r="S172" s="54"/>
      <c r="V172" s="15">
        <v>1</v>
      </c>
    </row>
    <row r="173" spans="2:56" ht="12.75">
      <c r="B173" s="94">
        <f t="shared" si="9"/>
        <v>1</v>
      </c>
      <c r="C173" s="94">
        <f>IF(COUNT(Q173:EC173)&gt;0,COUNT(Q173:EC173),"")</f>
        <v>1</v>
      </c>
      <c r="D173" s="94">
        <f>IF(COUNT(S173:EC173)&gt;0,COUNT(S173:EC173),"")</f>
        <v>1</v>
      </c>
      <c r="E173" s="94">
        <f t="shared" si="10"/>
        <v>1</v>
      </c>
      <c r="F173" s="94">
        <f t="shared" si="11"/>
        <v>1</v>
      </c>
      <c r="G173" s="94">
        <f t="shared" si="12"/>
        <v>8</v>
      </c>
      <c r="H173" s="94">
        <f>IF(AND(M173&gt;0,M173&lt;=STATS!$C$22),1,"")</f>
        <v>1</v>
      </c>
      <c r="J173" s="51">
        <v>172</v>
      </c>
      <c r="M173" s="15">
        <v>8</v>
      </c>
      <c r="N173" s="15" t="s">
        <v>258</v>
      </c>
      <c r="Q173" s="22"/>
      <c r="R173" s="22"/>
      <c r="S173" s="54"/>
      <c r="BD173" s="15">
        <v>2</v>
      </c>
    </row>
    <row r="174" spans="2:56" ht="12.75">
      <c r="B174" s="94">
        <f t="shared" si="9"/>
        <v>1</v>
      </c>
      <c r="C174" s="94">
        <f>IF(COUNT(Q174:EC174)&gt;0,COUNT(Q174:EC174),"")</f>
        <v>1</v>
      </c>
      <c r="D174" s="94">
        <f>IF(COUNT(S174:EC174)&gt;0,COUNT(S174:EC174),"")</f>
        <v>1</v>
      </c>
      <c r="E174" s="94">
        <f t="shared" si="10"/>
        <v>1</v>
      </c>
      <c r="F174" s="94">
        <f t="shared" si="11"/>
        <v>1</v>
      </c>
      <c r="G174" s="94">
        <f t="shared" si="12"/>
        <v>16</v>
      </c>
      <c r="H174" s="94">
        <f>IF(AND(M174&gt;0,M174&lt;=STATS!$C$22),1,"")</f>
        <v>1</v>
      </c>
      <c r="J174" s="51">
        <v>173</v>
      </c>
      <c r="M174" s="15">
        <v>16</v>
      </c>
      <c r="N174" s="15" t="s">
        <v>258</v>
      </c>
      <c r="Q174" s="22"/>
      <c r="R174" s="22"/>
      <c r="S174" s="54"/>
      <c r="BD174" s="15">
        <v>2</v>
      </c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</c>
      <c r="F175" s="94">
        <f t="shared" si="11"/>
      </c>
      <c r="G175" s="94">
        <f t="shared" si="12"/>
      </c>
      <c r="H175" s="94">
        <f>IF(AND(M175&gt;0,M175&lt;=STATS!$C$22),1,"")</f>
      </c>
      <c r="J175" s="51">
        <v>174</v>
      </c>
      <c r="M175" s="15">
        <v>25</v>
      </c>
      <c r="Q175" s="22"/>
      <c r="R175" s="22"/>
      <c r="S175" s="54"/>
    </row>
    <row r="176" spans="2:19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</c>
      <c r="F176" s="94">
        <f t="shared" si="11"/>
      </c>
      <c r="G176" s="94">
        <f t="shared" si="12"/>
      </c>
      <c r="H176" s="94">
        <f>IF(AND(M176&gt;0,M176&lt;=STATS!$C$22),1,"")</f>
      </c>
      <c r="J176" s="51">
        <v>175</v>
      </c>
      <c r="M176" s="15">
        <v>29</v>
      </c>
      <c r="Q176" s="22"/>
      <c r="R176" s="22"/>
      <c r="S176" s="54"/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</c>
      <c r="F177" s="94">
        <f t="shared" si="11"/>
      </c>
      <c r="G177" s="94">
        <f t="shared" si="12"/>
      </c>
      <c r="H177" s="94">
        <f>IF(AND(M177&gt;0,M177&lt;=STATS!$C$22),1,"")</f>
      </c>
      <c r="J177" s="51">
        <v>176</v>
      </c>
      <c r="M177" s="15">
        <v>31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M178" s="15">
        <v>31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</c>
      <c r="F179" s="94">
        <f t="shared" si="11"/>
      </c>
      <c r="G179" s="94">
        <f t="shared" si="12"/>
      </c>
      <c r="H179" s="94">
        <f>IF(AND(M179&gt;0,M179&lt;=STATS!$C$22),1,"")</f>
      </c>
      <c r="J179" s="51">
        <v>178</v>
      </c>
      <c r="M179" s="15">
        <v>29</v>
      </c>
      <c r="Q179" s="22"/>
      <c r="R179" s="22"/>
      <c r="S179" s="54"/>
    </row>
    <row r="180" spans="2:118" ht="12.75">
      <c r="B180" s="94">
        <f t="shared" si="9"/>
        <v>2</v>
      </c>
      <c r="C180" s="94">
        <f>IF(COUNT(Q180:EC180)&gt;0,COUNT(Q180:EC180),"")</f>
        <v>2</v>
      </c>
      <c r="D180" s="94">
        <f>IF(COUNT(S180:EC180)&gt;0,COUNT(S180:EC180),"")</f>
        <v>2</v>
      </c>
      <c r="E180" s="94">
        <f t="shared" si="10"/>
        <v>2</v>
      </c>
      <c r="F180" s="94">
        <f t="shared" si="11"/>
        <v>2</v>
      </c>
      <c r="G180" s="94">
        <f t="shared" si="12"/>
        <v>3</v>
      </c>
      <c r="H180" s="94">
        <f>IF(AND(M180&gt;0,M180&lt;=STATS!$C$22),1,"")</f>
        <v>1</v>
      </c>
      <c r="J180" s="51">
        <v>179</v>
      </c>
      <c r="M180" s="15">
        <v>3</v>
      </c>
      <c r="N180" s="15" t="s">
        <v>258</v>
      </c>
      <c r="Q180" s="22"/>
      <c r="R180" s="22"/>
      <c r="S180" s="54"/>
      <c r="BA180" s="15">
        <v>1</v>
      </c>
      <c r="DN180" s="15">
        <v>1</v>
      </c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</c>
      <c r="F181" s="94">
        <f t="shared" si="11"/>
      </c>
      <c r="G181" s="94">
        <f t="shared" si="12"/>
      </c>
      <c r="H181" s="94">
        <f>IF(AND(M181&gt;0,M181&lt;=STATS!$C$22),1,"")</f>
      </c>
      <c r="J181" s="51">
        <v>180</v>
      </c>
      <c r="M181" s="15">
        <v>22</v>
      </c>
      <c r="N181" s="15" t="s">
        <v>258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</c>
      <c r="F182" s="94">
        <f t="shared" si="11"/>
      </c>
      <c r="G182" s="94">
        <f t="shared" si="12"/>
      </c>
      <c r="H182" s="94">
        <f>IF(AND(M182&gt;0,M182&lt;=STATS!$C$22),1,"")</f>
      </c>
      <c r="J182" s="51">
        <v>181</v>
      </c>
      <c r="M182" s="15">
        <v>21</v>
      </c>
      <c r="N182" s="15" t="s">
        <v>258</v>
      </c>
      <c r="Q182" s="22"/>
      <c r="R182" s="22"/>
      <c r="S182" s="54"/>
    </row>
    <row r="183" spans="2:19" ht="12.75">
      <c r="B183" s="94">
        <f t="shared" si="9"/>
        <v>0</v>
      </c>
      <c r="C183" s="94">
        <f>IF(COUNT(Q183:EC183)&gt;0,COUNT(Q183:EC183),"")</f>
      </c>
      <c r="D183" s="94">
        <f>IF(COUNT(S183:EC183)&gt;0,COUNT(S183:EC183),"")</f>
      </c>
      <c r="E183" s="94">
        <f t="shared" si="10"/>
        <v>0</v>
      </c>
      <c r="F183" s="94">
        <f t="shared" si="11"/>
        <v>0</v>
      </c>
      <c r="G183" s="94">
        <f t="shared" si="12"/>
      </c>
      <c r="H183" s="94">
        <f>IF(AND(M183&gt;0,M183&lt;=STATS!$C$22),1,"")</f>
        <v>1</v>
      </c>
      <c r="J183" s="51">
        <v>182</v>
      </c>
      <c r="M183" s="15">
        <v>7</v>
      </c>
      <c r="N183" s="15" t="s">
        <v>258</v>
      </c>
      <c r="Q183" s="22"/>
      <c r="R183" s="22"/>
      <c r="S183" s="54"/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  <v>0</v>
      </c>
      <c r="F184" s="94">
        <f t="shared" si="11"/>
        <v>0</v>
      </c>
      <c r="G184" s="94">
        <f t="shared" si="12"/>
      </c>
      <c r="H184" s="94">
        <f>IF(AND(M184&gt;0,M184&lt;=STATS!$C$22),1,"")</f>
        <v>1</v>
      </c>
      <c r="J184" s="51">
        <v>183</v>
      </c>
      <c r="M184" s="15">
        <v>4</v>
      </c>
      <c r="N184" s="15" t="s">
        <v>258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  <v>0</v>
      </c>
      <c r="F185" s="94">
        <f t="shared" si="11"/>
        <v>0</v>
      </c>
      <c r="G185" s="94">
        <f t="shared" si="12"/>
      </c>
      <c r="H185" s="94">
        <f>IF(AND(M185&gt;0,M185&lt;=STATS!$C$22),1,"")</f>
        <v>1</v>
      </c>
      <c r="J185" s="51">
        <v>184</v>
      </c>
      <c r="M185" s="15">
        <v>20</v>
      </c>
      <c r="N185" s="15" t="s">
        <v>258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M186" s="15">
        <v>21</v>
      </c>
      <c r="N186" s="15" t="s">
        <v>258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  <v>0</v>
      </c>
      <c r="F187" s="94">
        <f t="shared" si="11"/>
        <v>0</v>
      </c>
      <c r="G187" s="94">
        <f t="shared" si="12"/>
      </c>
      <c r="H187" s="94">
        <f>IF(AND(M187&gt;0,M187&lt;=STATS!$C$22),1,"")</f>
        <v>1</v>
      </c>
      <c r="J187" s="51">
        <v>186</v>
      </c>
      <c r="M187" s="15">
        <v>19</v>
      </c>
      <c r="N187" s="15" t="s">
        <v>258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  <v>0</v>
      </c>
      <c r="F188" s="94">
        <f t="shared" si="11"/>
        <v>0</v>
      </c>
      <c r="G188" s="94">
        <f t="shared" si="12"/>
      </c>
      <c r="H188" s="94">
        <f>IF(AND(M188&gt;0,M188&lt;=STATS!$C$22),1,"")</f>
        <v>1</v>
      </c>
      <c r="J188" s="51">
        <v>187</v>
      </c>
      <c r="M188" s="15">
        <v>1</v>
      </c>
      <c r="N188" s="15" t="s">
        <v>258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</c>
      <c r="F189" s="94">
        <f t="shared" si="11"/>
      </c>
      <c r="G189" s="94">
        <f t="shared" si="12"/>
      </c>
      <c r="H189" s="94">
        <f>IF(AND(M189&gt;0,M189&lt;=STATS!$C$22),1,"")</f>
      </c>
      <c r="J189" s="51">
        <v>188</v>
      </c>
      <c r="P189" s="15" t="s">
        <v>256</v>
      </c>
      <c r="Q189" s="22"/>
      <c r="R189" s="22"/>
      <c r="S189" s="54"/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  <v>0</v>
      </c>
      <c r="F190" s="94">
        <f t="shared" si="11"/>
        <v>0</v>
      </c>
      <c r="G190" s="94">
        <f t="shared" si="12"/>
      </c>
      <c r="H190" s="94">
        <f>IF(AND(M190&gt;0,M190&lt;=STATS!$C$22),1,"")</f>
        <v>1</v>
      </c>
      <c r="J190" s="51">
        <v>189</v>
      </c>
      <c r="M190" s="15">
        <v>14</v>
      </c>
      <c r="N190" s="15" t="s">
        <v>258</v>
      </c>
      <c r="Q190" s="22"/>
      <c r="R190" s="22"/>
      <c r="S190" s="54"/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  <v>0</v>
      </c>
      <c r="F191" s="94">
        <f t="shared" si="11"/>
        <v>0</v>
      </c>
      <c r="G191" s="94">
        <f t="shared" si="12"/>
      </c>
      <c r="H191" s="94">
        <f>IF(AND(M191&gt;0,M191&lt;=STATS!$C$22),1,"")</f>
        <v>1</v>
      </c>
      <c r="J191" s="51">
        <v>190</v>
      </c>
      <c r="M191" s="15">
        <v>17</v>
      </c>
      <c r="N191" s="15" t="s">
        <v>257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  <v>0</v>
      </c>
      <c r="F192" s="94">
        <f t="shared" si="11"/>
        <v>0</v>
      </c>
      <c r="G192" s="94">
        <f t="shared" si="12"/>
      </c>
      <c r="H192" s="94">
        <f>IF(AND(M192&gt;0,M192&lt;=STATS!$C$22),1,"")</f>
        <v>1</v>
      </c>
      <c r="J192" s="51">
        <v>191</v>
      </c>
      <c r="M192" s="15">
        <v>17</v>
      </c>
      <c r="N192" s="15" t="s">
        <v>258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  <v>0</v>
      </c>
      <c r="F193" s="94">
        <f t="shared" si="11"/>
        <v>0</v>
      </c>
      <c r="G193" s="94">
        <f t="shared" si="12"/>
      </c>
      <c r="H193" s="94">
        <f>IF(AND(M193&gt;0,M193&lt;=STATS!$C$22),1,"")</f>
        <v>1</v>
      </c>
      <c r="J193" s="51">
        <v>192</v>
      </c>
      <c r="M193" s="15">
        <v>20</v>
      </c>
      <c r="N193" s="15" t="s">
        <v>257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  <v>0</v>
      </c>
      <c r="F194" s="94">
        <f aca="true" t="shared" si="15" ref="F194:F257">IF(H194=1,COUNT(T194:EA194),"")</f>
        <v>0</v>
      </c>
      <c r="G194" s="94">
        <f t="shared" si="12"/>
      </c>
      <c r="H194" s="94">
        <f>IF(AND(M194&gt;0,M194&lt;=STATS!$C$22),1,"")</f>
        <v>1</v>
      </c>
      <c r="J194" s="51">
        <v>193</v>
      </c>
      <c r="M194" s="15">
        <v>20</v>
      </c>
      <c r="N194" s="15" t="s">
        <v>257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  <v>0</v>
      </c>
      <c r="F195" s="94">
        <f t="shared" si="15"/>
        <v>0</v>
      </c>
      <c r="G195" s="94">
        <f t="shared" si="12"/>
      </c>
      <c r="H195" s="94">
        <f>IF(AND(M195&gt;0,M195&lt;=STATS!$C$22),1,"")</f>
        <v>1</v>
      </c>
      <c r="J195" s="51">
        <v>194</v>
      </c>
      <c r="M195" s="15">
        <v>19</v>
      </c>
      <c r="N195" s="15" t="s">
        <v>257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M196" s="15">
        <v>24</v>
      </c>
      <c r="N196" s="15" t="s">
        <v>257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M197" s="15">
        <v>27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M198" s="15">
        <v>29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M199" s="15">
        <v>32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M200" s="15">
        <v>34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</c>
      <c r="F201" s="94">
        <f t="shared" si="15"/>
      </c>
      <c r="G201" s="94">
        <f t="shared" si="12"/>
      </c>
      <c r="H201" s="94">
        <f>IF(AND(M201&gt;0,M201&lt;=STATS!$C$22),1,"")</f>
      </c>
      <c r="J201" s="51">
        <v>200</v>
      </c>
      <c r="M201" s="15">
        <v>35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M202" s="15">
        <v>25</v>
      </c>
      <c r="Q202" s="22"/>
      <c r="R202" s="22"/>
      <c r="S202" s="54"/>
    </row>
    <row r="203" spans="2:118" ht="12.75">
      <c r="B203" s="94">
        <f t="shared" si="13"/>
        <v>3</v>
      </c>
      <c r="C203" s="94">
        <f>IF(COUNT(Q203:EC203)&gt;0,COUNT(Q203:EC203),"")</f>
        <v>3</v>
      </c>
      <c r="D203" s="94">
        <f>IF(COUNT(S203:EC203)&gt;0,COUNT(S203:EC203),"")</f>
        <v>3</v>
      </c>
      <c r="E203" s="94">
        <f t="shared" si="14"/>
        <v>3</v>
      </c>
      <c r="F203" s="94">
        <f t="shared" si="15"/>
        <v>3</v>
      </c>
      <c r="G203" s="94">
        <f t="shared" si="12"/>
        <v>5</v>
      </c>
      <c r="H203" s="94">
        <f>IF(AND(M203&gt;0,M203&lt;=STATS!$C$22),1,"")</f>
        <v>1</v>
      </c>
      <c r="J203" s="51">
        <v>202</v>
      </c>
      <c r="M203" s="15">
        <v>5</v>
      </c>
      <c r="N203" s="15" t="s">
        <v>258</v>
      </c>
      <c r="Q203" s="22"/>
      <c r="R203" s="22"/>
      <c r="S203" s="54"/>
      <c r="CD203" s="15">
        <v>1</v>
      </c>
      <c r="CH203" s="15">
        <v>1</v>
      </c>
      <c r="DN203" s="15">
        <v>1</v>
      </c>
    </row>
    <row r="204" spans="2:53" ht="12.75">
      <c r="B204" s="94">
        <f t="shared" si="13"/>
        <v>1</v>
      </c>
      <c r="C204" s="94">
        <f>IF(COUNT(Q204:EC204)&gt;0,COUNT(Q204:EC204),"")</f>
        <v>1</v>
      </c>
      <c r="D204" s="94">
        <f>IF(COUNT(S204:EC204)&gt;0,COUNT(S204:EC204),"")</f>
        <v>1</v>
      </c>
      <c r="E204" s="94">
        <f t="shared" si="14"/>
        <v>1</v>
      </c>
      <c r="F204" s="94">
        <f t="shared" si="15"/>
        <v>1</v>
      </c>
      <c r="G204" s="94">
        <f t="shared" si="12"/>
        <v>1</v>
      </c>
      <c r="H204" s="94">
        <f>IF(AND(M204&gt;0,M204&lt;=STATS!$C$22),1,"")</f>
        <v>1</v>
      </c>
      <c r="J204" s="51">
        <v>203</v>
      </c>
      <c r="M204" s="15">
        <v>1</v>
      </c>
      <c r="N204" s="15" t="s">
        <v>258</v>
      </c>
      <c r="Q204" s="22"/>
      <c r="R204" s="22"/>
      <c r="S204" s="54"/>
      <c r="BA204" s="15">
        <v>1</v>
      </c>
    </row>
    <row r="205" spans="2:53" ht="12.75">
      <c r="B205" s="94">
        <f t="shared" si="13"/>
        <v>1</v>
      </c>
      <c r="C205" s="94">
        <f>IF(COUNT(Q205:EC205)&gt;0,COUNT(Q205:EC205),"")</f>
        <v>1</v>
      </c>
      <c r="D205" s="94">
        <f>IF(COUNT(S205:EC205)&gt;0,COUNT(S205:EC205),"")</f>
        <v>1</v>
      </c>
      <c r="E205" s="94">
        <f t="shared" si="14"/>
        <v>1</v>
      </c>
      <c r="F205" s="94">
        <f t="shared" si="15"/>
        <v>1</v>
      </c>
      <c r="G205" s="94">
        <f t="shared" si="12"/>
        <v>1</v>
      </c>
      <c r="H205" s="94">
        <f>IF(AND(M205&gt;0,M205&lt;=STATS!$C$22),1,"")</f>
        <v>1</v>
      </c>
      <c r="J205" s="51">
        <v>204</v>
      </c>
      <c r="M205" s="15">
        <v>1</v>
      </c>
      <c r="N205" s="15" t="s">
        <v>258</v>
      </c>
      <c r="Q205" s="22"/>
      <c r="R205" s="22"/>
      <c r="S205" s="54"/>
      <c r="BA205" s="15">
        <v>1</v>
      </c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M206" s="15">
        <v>28</v>
      </c>
      <c r="Q206" s="22"/>
      <c r="R206" s="22"/>
      <c r="S206" s="54"/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</c>
      <c r="F207" s="94">
        <f t="shared" si="15"/>
      </c>
      <c r="G207" s="94">
        <f t="shared" si="12"/>
      </c>
      <c r="H207" s="94">
        <f>IF(AND(M207&gt;0,M207&lt;=STATS!$C$22),1,"")</f>
      </c>
      <c r="J207" s="51">
        <v>206</v>
      </c>
      <c r="M207" s="15">
        <v>25</v>
      </c>
      <c r="Q207" s="22"/>
      <c r="R207" s="22"/>
      <c r="S207" s="54"/>
    </row>
    <row r="208" spans="2:19" ht="12.75">
      <c r="B208" s="94">
        <f t="shared" si="13"/>
        <v>0</v>
      </c>
      <c r="C208" s="94">
        <f>IF(COUNT(Q208:EC208)&gt;0,COUNT(Q208:EC208),"")</f>
      </c>
      <c r="D208" s="94">
        <f>IF(COUNT(S208:EC208)&gt;0,COUNT(S208:EC208),"")</f>
      </c>
      <c r="E208" s="94">
        <f t="shared" si="14"/>
        <v>0</v>
      </c>
      <c r="F208" s="94">
        <f t="shared" si="15"/>
        <v>0</v>
      </c>
      <c r="G208" s="94">
        <f t="shared" si="12"/>
      </c>
      <c r="H208" s="94">
        <f>IF(AND(M208&gt;0,M208&lt;=STATS!$C$22),1,"")</f>
        <v>1</v>
      </c>
      <c r="J208" s="51">
        <v>207</v>
      </c>
      <c r="M208" s="15">
        <v>5</v>
      </c>
      <c r="N208" s="15" t="s">
        <v>259</v>
      </c>
      <c r="Q208" s="22"/>
      <c r="R208" s="22"/>
      <c r="S208" s="54"/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  <v>0</v>
      </c>
      <c r="F209" s="94">
        <f t="shared" si="15"/>
        <v>0</v>
      </c>
      <c r="G209" s="94">
        <f t="shared" si="12"/>
      </c>
      <c r="H209" s="94">
        <f>IF(AND(M209&gt;0,M209&lt;=STATS!$C$22),1,"")</f>
        <v>1</v>
      </c>
      <c r="J209" s="51">
        <v>208</v>
      </c>
      <c r="M209" s="15">
        <v>15</v>
      </c>
      <c r="N209" s="15" t="s">
        <v>258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M210" s="15">
        <v>22</v>
      </c>
      <c r="N210" s="15" t="s">
        <v>258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M211" s="15">
        <v>23</v>
      </c>
      <c r="N211" s="15" t="s">
        <v>257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M212" s="15">
        <v>23</v>
      </c>
      <c r="N212" s="15" t="s">
        <v>257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  <v>0</v>
      </c>
      <c r="F213" s="94">
        <f t="shared" si="15"/>
        <v>0</v>
      </c>
      <c r="G213" s="94">
        <f t="shared" si="12"/>
      </c>
      <c r="H213" s="94">
        <f>IF(AND(M213&gt;0,M213&lt;=STATS!$C$22),1,"")</f>
        <v>1</v>
      </c>
      <c r="J213" s="51">
        <v>212</v>
      </c>
      <c r="M213" s="15">
        <v>15</v>
      </c>
      <c r="N213" s="15" t="s">
        <v>258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  <v>0</v>
      </c>
      <c r="F214" s="94">
        <f t="shared" si="15"/>
        <v>0</v>
      </c>
      <c r="G214" s="94">
        <f t="shared" si="12"/>
      </c>
      <c r="H214" s="94">
        <f>IF(AND(M214&gt;0,M214&lt;=STATS!$C$22),1,"")</f>
        <v>1</v>
      </c>
      <c r="J214" s="51">
        <v>213</v>
      </c>
      <c r="M214" s="15">
        <v>12</v>
      </c>
      <c r="N214" s="15" t="s">
        <v>258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  <v>0</v>
      </c>
      <c r="F215" s="94">
        <f t="shared" si="15"/>
        <v>0</v>
      </c>
      <c r="G215" s="94">
        <f t="shared" si="12"/>
      </c>
      <c r="H215" s="94">
        <f>IF(AND(M215&gt;0,M215&lt;=STATS!$C$22),1,"")</f>
        <v>1</v>
      </c>
      <c r="J215" s="51">
        <v>214</v>
      </c>
      <c r="M215" s="15">
        <v>20</v>
      </c>
      <c r="N215" s="15" t="s">
        <v>257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  <v>0</v>
      </c>
      <c r="F216" s="94">
        <f t="shared" si="15"/>
        <v>0</v>
      </c>
      <c r="G216" s="94">
        <f t="shared" si="12"/>
      </c>
      <c r="H216" s="94">
        <f>IF(AND(M216&gt;0,M216&lt;=STATS!$C$22),1,"")</f>
        <v>1</v>
      </c>
      <c r="J216" s="51">
        <v>215</v>
      </c>
      <c r="M216" s="15">
        <v>18</v>
      </c>
      <c r="N216" s="15" t="s">
        <v>257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</c>
      <c r="F217" s="94">
        <f t="shared" si="15"/>
      </c>
      <c r="G217" s="94">
        <f t="shared" si="12"/>
      </c>
      <c r="H217" s="94">
        <f>IF(AND(M217&gt;0,M217&lt;=STATS!$C$22),1,"")</f>
      </c>
      <c r="J217" s="51">
        <v>216</v>
      </c>
      <c r="M217" s="15">
        <v>24</v>
      </c>
      <c r="N217" s="15" t="s">
        <v>257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M218" s="15">
        <v>23</v>
      </c>
      <c r="N218" s="15" t="s">
        <v>257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M219" s="15">
        <v>22</v>
      </c>
      <c r="N219" s="15" t="s">
        <v>257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</c>
      <c r="F220" s="94">
        <f t="shared" si="15"/>
      </c>
      <c r="G220" s="94">
        <f t="shared" si="16"/>
      </c>
      <c r="H220" s="94">
        <f>IF(AND(M220&gt;0,M220&lt;=STATS!$C$22),1,"")</f>
      </c>
      <c r="J220" s="51">
        <v>219</v>
      </c>
      <c r="M220" s="15">
        <v>23</v>
      </c>
      <c r="N220" s="15" t="s">
        <v>257</v>
      </c>
      <c r="Q220" s="22"/>
      <c r="R220" s="22"/>
      <c r="S220" s="54"/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</c>
      <c r="F221" s="94">
        <f t="shared" si="15"/>
      </c>
      <c r="G221" s="94">
        <f t="shared" si="16"/>
      </c>
      <c r="H221" s="94">
        <f>IF(AND(M221&gt;0,M221&lt;=STATS!$C$22),1,"")</f>
      </c>
      <c r="J221" s="51">
        <v>220</v>
      </c>
      <c r="M221" s="15">
        <v>25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M222" s="15">
        <v>30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M223" s="15">
        <v>34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</c>
      <c r="F224" s="94">
        <f t="shared" si="15"/>
      </c>
      <c r="G224" s="94">
        <f t="shared" si="16"/>
      </c>
      <c r="H224" s="94">
        <f>IF(AND(M224&gt;0,M224&lt;=STATS!$C$22),1,"")</f>
      </c>
      <c r="J224" s="51">
        <v>223</v>
      </c>
      <c r="M224" s="15">
        <v>37</v>
      </c>
      <c r="Q224" s="22"/>
      <c r="R224" s="22"/>
      <c r="S224" s="54"/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M225" s="15">
        <v>38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M226" s="15">
        <v>37</v>
      </c>
      <c r="Q226" s="22"/>
      <c r="R226" s="22"/>
      <c r="S226" s="54"/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</c>
      <c r="F227" s="94">
        <f t="shared" si="15"/>
      </c>
      <c r="G227" s="94">
        <f t="shared" si="16"/>
      </c>
      <c r="H227" s="94">
        <f>IF(AND(M227&gt;0,M227&lt;=STATS!$C$22),1,"")</f>
      </c>
      <c r="J227" s="51">
        <v>226</v>
      </c>
      <c r="M227" s="15">
        <v>35</v>
      </c>
      <c r="Q227" s="22"/>
      <c r="R227" s="22"/>
      <c r="S227" s="54"/>
    </row>
    <row r="228" spans="2:22" ht="12.75">
      <c r="B228" s="94">
        <f t="shared" si="13"/>
        <v>1</v>
      </c>
      <c r="C228" s="94">
        <f>IF(COUNT(Q228:EC228)&gt;0,COUNT(Q228:EC228),"")</f>
        <v>1</v>
      </c>
      <c r="D228" s="94">
        <f>IF(COUNT(S228:EC228)&gt;0,COUNT(S228:EC228),"")</f>
        <v>1</v>
      </c>
      <c r="E228" s="94">
        <f t="shared" si="14"/>
        <v>1</v>
      </c>
      <c r="F228" s="94">
        <f t="shared" si="15"/>
        <v>1</v>
      </c>
      <c r="G228" s="94">
        <f t="shared" si="16"/>
        <v>18</v>
      </c>
      <c r="H228" s="94">
        <f>IF(AND(M228&gt;0,M228&lt;=STATS!$C$22),1,"")</f>
        <v>1</v>
      </c>
      <c r="J228" s="51">
        <v>227</v>
      </c>
      <c r="M228" s="15">
        <v>18</v>
      </c>
      <c r="N228" s="15" t="s">
        <v>258</v>
      </c>
      <c r="Q228" s="22"/>
      <c r="R228" s="22"/>
      <c r="S228" s="54"/>
      <c r="V228" s="15">
        <v>1</v>
      </c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</c>
      <c r="F229" s="94">
        <f t="shared" si="15"/>
      </c>
      <c r="G229" s="94">
        <f t="shared" si="16"/>
      </c>
      <c r="H229" s="94">
        <f>IF(AND(M229&gt;0,M229&lt;=STATS!$C$22),1,"")</f>
      </c>
      <c r="J229" s="51">
        <v>228</v>
      </c>
      <c r="M229" s="15">
        <v>22</v>
      </c>
      <c r="N229" s="15" t="s">
        <v>258</v>
      </c>
      <c r="Q229" s="22"/>
      <c r="R229" s="22"/>
      <c r="S229" s="54"/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  <v>0</v>
      </c>
      <c r="F230" s="94">
        <f t="shared" si="15"/>
        <v>0</v>
      </c>
      <c r="G230" s="94">
        <f t="shared" si="16"/>
      </c>
      <c r="H230" s="94">
        <f>IF(AND(M230&gt;0,M230&lt;=STATS!$C$22),1,"")</f>
        <v>1</v>
      </c>
      <c r="J230" s="51">
        <v>229</v>
      </c>
      <c r="M230" s="15">
        <v>20</v>
      </c>
      <c r="N230" s="15" t="s">
        <v>258</v>
      </c>
      <c r="Q230" s="22"/>
      <c r="R230" s="22"/>
      <c r="S230" s="54"/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  <v>0</v>
      </c>
      <c r="F231" s="94">
        <f t="shared" si="15"/>
        <v>0</v>
      </c>
      <c r="G231" s="94">
        <f t="shared" si="16"/>
      </c>
      <c r="H231" s="94">
        <f>IF(AND(M231&gt;0,M231&lt;=STATS!$C$22),1,"")</f>
        <v>1</v>
      </c>
      <c r="J231" s="51">
        <v>230</v>
      </c>
      <c r="M231" s="15">
        <v>12</v>
      </c>
      <c r="N231" s="15" t="s">
        <v>258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  <v>0</v>
      </c>
      <c r="F232" s="94">
        <f t="shared" si="15"/>
        <v>0</v>
      </c>
      <c r="G232" s="94">
        <f t="shared" si="16"/>
      </c>
      <c r="H232" s="94">
        <f>IF(AND(M232&gt;0,M232&lt;=STATS!$C$22),1,"")</f>
        <v>1</v>
      </c>
      <c r="J232" s="51">
        <v>231</v>
      </c>
      <c r="M232" s="15">
        <v>1</v>
      </c>
      <c r="N232" s="15" t="s">
        <v>259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  <v>0</v>
      </c>
      <c r="F233" s="94">
        <f t="shared" si="15"/>
        <v>0</v>
      </c>
      <c r="G233" s="94">
        <f t="shared" si="16"/>
      </c>
      <c r="H233" s="94">
        <f>IF(AND(M233&gt;0,M233&lt;=STATS!$C$22),1,"")</f>
        <v>1</v>
      </c>
      <c r="J233" s="51">
        <v>232</v>
      </c>
      <c r="M233" s="15">
        <v>1</v>
      </c>
      <c r="N233" s="15" t="s">
        <v>258</v>
      </c>
      <c r="Q233" s="22"/>
      <c r="R233" s="22"/>
      <c r="S233" s="54"/>
    </row>
    <row r="234" spans="2:118" ht="12.75">
      <c r="B234" s="94">
        <f t="shared" si="13"/>
        <v>3</v>
      </c>
      <c r="C234" s="94">
        <f>IF(COUNT(Q234:EC234)&gt;0,COUNT(Q234:EC234),"")</f>
        <v>3</v>
      </c>
      <c r="D234" s="94">
        <f>IF(COUNT(S234:EC234)&gt;0,COUNT(S234:EC234),"")</f>
        <v>3</v>
      </c>
      <c r="E234" s="94">
        <f t="shared" si="14"/>
        <v>3</v>
      </c>
      <c r="F234" s="94">
        <f t="shared" si="15"/>
        <v>3</v>
      </c>
      <c r="G234" s="94">
        <f t="shared" si="16"/>
        <v>7</v>
      </c>
      <c r="H234" s="94">
        <f>IF(AND(M234&gt;0,M234&lt;=STATS!$C$22),1,"")</f>
        <v>1</v>
      </c>
      <c r="J234" s="51">
        <v>233</v>
      </c>
      <c r="M234" s="15">
        <v>7</v>
      </c>
      <c r="N234" s="15" t="s">
        <v>258</v>
      </c>
      <c r="Q234" s="22"/>
      <c r="R234" s="22"/>
      <c r="S234" s="54"/>
      <c r="AX234" s="15">
        <v>1</v>
      </c>
      <c r="CH234" s="15">
        <v>1</v>
      </c>
      <c r="DN234" s="15">
        <v>1</v>
      </c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</c>
      <c r="F235" s="94">
        <f t="shared" si="15"/>
      </c>
      <c r="G235" s="94">
        <f t="shared" si="16"/>
      </c>
      <c r="H235" s="94">
        <f>IF(AND(M235&gt;0,M235&lt;=STATS!$C$22),1,"")</f>
      </c>
      <c r="J235" s="51">
        <v>234</v>
      </c>
      <c r="M235" s="15">
        <v>24</v>
      </c>
      <c r="N235" s="15" t="s">
        <v>258</v>
      </c>
      <c r="Q235" s="22"/>
      <c r="R235" s="22"/>
      <c r="S235" s="54"/>
    </row>
    <row r="236" spans="2:19" ht="12.75">
      <c r="B236" s="94">
        <f t="shared" si="13"/>
        <v>0</v>
      </c>
      <c r="C236" s="94">
        <f>IF(COUNT(Q236:EC236)&gt;0,COUNT(Q236:EC236),"")</f>
      </c>
      <c r="D236" s="94">
        <f>IF(COUNT(S236:EC236)&gt;0,COUNT(S236:EC236),"")</f>
      </c>
      <c r="E236" s="94">
        <f t="shared" si="14"/>
      </c>
      <c r="F236" s="94">
        <f t="shared" si="15"/>
      </c>
      <c r="G236" s="94">
        <f t="shared" si="16"/>
      </c>
      <c r="H236" s="94">
        <f>IF(AND(M236&gt;0,M236&lt;=STATS!$C$22),1,"")</f>
      </c>
      <c r="J236" s="51">
        <v>235</v>
      </c>
      <c r="M236" s="15">
        <v>21</v>
      </c>
      <c r="N236" s="15" t="s">
        <v>257</v>
      </c>
      <c r="Q236" s="22"/>
      <c r="R236" s="22"/>
      <c r="S236" s="54"/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  <v>0</v>
      </c>
      <c r="F237" s="94">
        <f t="shared" si="15"/>
        <v>0</v>
      </c>
      <c r="G237" s="94">
        <f t="shared" si="16"/>
      </c>
      <c r="H237" s="94">
        <f>IF(AND(M237&gt;0,M237&lt;=STATS!$C$22),1,"")</f>
        <v>1</v>
      </c>
      <c r="J237" s="51">
        <v>236</v>
      </c>
      <c r="M237" s="15">
        <v>12</v>
      </c>
      <c r="N237" s="15" t="s">
        <v>259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</c>
      <c r="F238" s="94">
        <f t="shared" si="15"/>
      </c>
      <c r="G238" s="94">
        <f t="shared" si="16"/>
      </c>
      <c r="H238" s="94">
        <f>IF(AND(M238&gt;0,M238&lt;=STATS!$C$22),1,"")</f>
      </c>
      <c r="J238" s="51">
        <v>237</v>
      </c>
      <c r="M238" s="15">
        <v>25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</c>
      <c r="F239" s="94">
        <f t="shared" si="15"/>
      </c>
      <c r="G239" s="94">
        <f t="shared" si="16"/>
      </c>
      <c r="H239" s="94">
        <f>IF(AND(M239&gt;0,M239&lt;=STATS!$C$22),1,"")</f>
      </c>
      <c r="J239" s="51">
        <v>238</v>
      </c>
      <c r="M239" s="15">
        <v>27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</c>
      <c r="F240" s="94">
        <f t="shared" si="15"/>
      </c>
      <c r="G240" s="94">
        <f t="shared" si="16"/>
      </c>
      <c r="H240" s="94">
        <f>IF(AND(M240&gt;0,M240&lt;=STATS!$C$22),1,"")</f>
      </c>
      <c r="J240" s="51">
        <v>239</v>
      </c>
      <c r="M240" s="15">
        <v>28</v>
      </c>
      <c r="Q240" s="22"/>
      <c r="R240" s="22"/>
      <c r="S240" s="54"/>
    </row>
    <row r="241" spans="2:19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</c>
      <c r="F241" s="94">
        <f t="shared" si="15"/>
      </c>
      <c r="G241" s="94">
        <f t="shared" si="16"/>
      </c>
      <c r="H241" s="94">
        <f>IF(AND(M241&gt;0,M241&lt;=STATS!$C$22),1,"")</f>
      </c>
      <c r="J241" s="51">
        <v>240</v>
      </c>
      <c r="M241" s="15">
        <v>31</v>
      </c>
      <c r="Q241" s="22"/>
      <c r="R241" s="22"/>
      <c r="S241" s="54"/>
    </row>
    <row r="242" spans="2:19" ht="12.75">
      <c r="B242" s="94">
        <f t="shared" si="13"/>
        <v>0</v>
      </c>
      <c r="C242" s="94">
        <f>IF(COUNT(Q242:EC242)&gt;0,COUNT(Q242:EC242),"")</f>
      </c>
      <c r="D242" s="94">
        <f>IF(COUNT(S242:EC242)&gt;0,COUNT(S242:EC242),"")</f>
      </c>
      <c r="E242" s="94">
        <f t="shared" si="14"/>
      </c>
      <c r="F242" s="94">
        <f t="shared" si="15"/>
      </c>
      <c r="G242" s="94">
        <f t="shared" si="16"/>
      </c>
      <c r="H242" s="94">
        <f>IF(AND(M242&gt;0,M242&lt;=STATS!$C$22),1,"")</f>
      </c>
      <c r="J242" s="51">
        <v>241</v>
      </c>
      <c r="M242" s="15">
        <v>30</v>
      </c>
      <c r="Q242" s="22"/>
      <c r="R242" s="22"/>
      <c r="S242" s="54"/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  <v>0</v>
      </c>
      <c r="F243" s="94">
        <f t="shared" si="15"/>
        <v>0</v>
      </c>
      <c r="G243" s="94">
        <f t="shared" si="16"/>
      </c>
      <c r="H243" s="94">
        <f>IF(AND(M243&gt;0,M243&lt;=STATS!$C$22),1,"")</f>
        <v>1</v>
      </c>
      <c r="J243" s="51">
        <v>242</v>
      </c>
      <c r="M243" s="15">
        <v>1</v>
      </c>
      <c r="N243" s="15" t="s">
        <v>258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  <v>0</v>
      </c>
      <c r="F244" s="94">
        <f t="shared" si="15"/>
        <v>0</v>
      </c>
      <c r="G244" s="94">
        <f t="shared" si="16"/>
      </c>
      <c r="H244" s="94">
        <f>IF(AND(M244&gt;0,M244&lt;=STATS!$C$22),1,"")</f>
        <v>1</v>
      </c>
      <c r="J244" s="51">
        <v>243</v>
      </c>
      <c r="M244" s="15">
        <v>13</v>
      </c>
      <c r="N244" s="15" t="s">
        <v>258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</c>
      <c r="F245" s="94">
        <f t="shared" si="15"/>
      </c>
      <c r="G245" s="94">
        <f t="shared" si="16"/>
      </c>
      <c r="H245" s="94">
        <f>IF(AND(M245&gt;0,M245&lt;=STATS!$C$22),1,"")</f>
      </c>
      <c r="J245" s="51">
        <v>244</v>
      </c>
      <c r="M245" s="15">
        <v>21</v>
      </c>
      <c r="N245" s="15" t="s">
        <v>257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M246" s="15">
        <v>22</v>
      </c>
      <c r="N246" s="15" t="s">
        <v>257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</c>
      <c r="F247" s="94">
        <f t="shared" si="15"/>
      </c>
      <c r="G247" s="94">
        <f t="shared" si="16"/>
      </c>
      <c r="H247" s="94">
        <f>IF(AND(M247&gt;0,M247&lt;=STATS!$C$22),1,"")</f>
      </c>
      <c r="J247" s="51">
        <v>246</v>
      </c>
      <c r="M247" s="15">
        <v>23</v>
      </c>
      <c r="N247" s="15" t="s">
        <v>257</v>
      </c>
      <c r="Q247" s="22"/>
      <c r="R247" s="22"/>
      <c r="S247" s="54"/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</c>
      <c r="F248" s="94">
        <f t="shared" si="15"/>
      </c>
      <c r="G248" s="94">
        <f t="shared" si="16"/>
      </c>
      <c r="H248" s="94">
        <f>IF(AND(M248&gt;0,M248&lt;=STATS!$C$22),1,"")</f>
      </c>
      <c r="J248" s="51">
        <v>247</v>
      </c>
      <c r="M248" s="15">
        <v>24</v>
      </c>
      <c r="N248" s="15" t="s">
        <v>257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M249" s="15">
        <v>25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  <v>0</v>
      </c>
      <c r="F250" s="94">
        <f t="shared" si="15"/>
        <v>0</v>
      </c>
      <c r="G250" s="94">
        <f t="shared" si="16"/>
      </c>
      <c r="H250" s="94">
        <f>IF(AND(M250&gt;0,M250&lt;=STATS!$C$22),1,"")</f>
        <v>1</v>
      </c>
      <c r="J250" s="51">
        <v>249</v>
      </c>
      <c r="M250" s="15">
        <v>15</v>
      </c>
      <c r="N250" s="15" t="s">
        <v>259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M251" s="15">
        <v>30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M252" s="15">
        <v>34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M253" s="15">
        <v>36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M254" s="15">
        <v>39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M255" s="15">
        <v>42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M256" s="15">
        <v>43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M257" s="15">
        <v>40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M258" s="15">
        <v>34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M259" s="15">
        <v>28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M260" s="15">
        <v>27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M261" s="15">
        <v>26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M262" s="15">
        <v>27</v>
      </c>
      <c r="Q262" s="22"/>
      <c r="R262" s="22"/>
      <c r="S262" s="54"/>
    </row>
    <row r="263" spans="2:56" ht="12.75">
      <c r="B263" s="94">
        <f t="shared" si="17"/>
        <v>2</v>
      </c>
      <c r="C263" s="94">
        <f>IF(COUNT(Q263:EC263)&gt;0,COUNT(Q263:EC263),"")</f>
        <v>2</v>
      </c>
      <c r="D263" s="94">
        <f>IF(COUNT(S263:EC263)&gt;0,COUNT(S263:EC263),"")</f>
        <v>2</v>
      </c>
      <c r="E263" s="94">
        <f t="shared" si="18"/>
        <v>2</v>
      </c>
      <c r="F263" s="94">
        <f t="shared" si="19"/>
        <v>2</v>
      </c>
      <c r="G263" s="94">
        <f t="shared" si="16"/>
        <v>8</v>
      </c>
      <c r="H263" s="94">
        <f>IF(AND(M263&gt;0,M263&lt;=STATS!$C$22),1,"")</f>
        <v>1</v>
      </c>
      <c r="J263" s="51">
        <v>262</v>
      </c>
      <c r="M263" s="15">
        <v>8</v>
      </c>
      <c r="N263" s="15" t="s">
        <v>259</v>
      </c>
      <c r="Q263" s="22"/>
      <c r="R263" s="22"/>
      <c r="S263" s="54"/>
      <c r="V263" s="15">
        <v>1</v>
      </c>
      <c r="BD263" s="15">
        <v>1</v>
      </c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  <v>0</v>
      </c>
      <c r="F264" s="94">
        <f t="shared" si="19"/>
        <v>0</v>
      </c>
      <c r="G264" s="94">
        <f t="shared" si="16"/>
      </c>
      <c r="H264" s="94">
        <f>IF(AND(M264&gt;0,M264&lt;=STATS!$C$22),1,"")</f>
        <v>1</v>
      </c>
      <c r="J264" s="51">
        <v>263</v>
      </c>
      <c r="M264" s="15">
        <v>16</v>
      </c>
      <c r="N264" s="15" t="s">
        <v>258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  <v>0</v>
      </c>
      <c r="F265" s="94">
        <f t="shared" si="19"/>
        <v>0</v>
      </c>
      <c r="G265" s="94">
        <f t="shared" si="16"/>
      </c>
      <c r="H265" s="94">
        <f>IF(AND(M265&gt;0,M265&lt;=STATS!$C$22),1,"")</f>
        <v>1</v>
      </c>
      <c r="J265" s="51">
        <v>264</v>
      </c>
      <c r="M265" s="15">
        <v>13</v>
      </c>
      <c r="N265" s="15" t="s">
        <v>259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  <v>0</v>
      </c>
      <c r="F266" s="94">
        <f t="shared" si="19"/>
        <v>0</v>
      </c>
      <c r="G266" s="94">
        <f t="shared" si="16"/>
      </c>
      <c r="H266" s="94">
        <f>IF(AND(M266&gt;0,M266&lt;=STATS!$C$22),1,"")</f>
        <v>1</v>
      </c>
      <c r="J266" s="51">
        <v>265</v>
      </c>
      <c r="M266" s="15">
        <v>18</v>
      </c>
      <c r="N266" s="15" t="s">
        <v>259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M267" s="15">
        <v>25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M268" s="15">
        <v>27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M269" s="15">
        <v>30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M270" s="15">
        <v>36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M271" s="15">
        <v>35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M272" s="15">
        <v>28</v>
      </c>
      <c r="Q272" s="22"/>
      <c r="R272" s="22"/>
      <c r="S272" s="54"/>
    </row>
    <row r="273" spans="2:65" ht="12.75">
      <c r="B273" s="94">
        <f t="shared" si="17"/>
        <v>2</v>
      </c>
      <c r="C273" s="94">
        <f>IF(COUNT(Q273:EC273)&gt;0,COUNT(Q273:EC273),"")</f>
        <v>2</v>
      </c>
      <c r="D273" s="94">
        <f>IF(COUNT(S273:EC273)&gt;0,COUNT(S273:EC273),"")</f>
        <v>2</v>
      </c>
      <c r="E273" s="94">
        <f t="shared" si="18"/>
        <v>2</v>
      </c>
      <c r="F273" s="94">
        <f t="shared" si="19"/>
        <v>2</v>
      </c>
      <c r="G273" s="94">
        <f t="shared" si="16"/>
        <v>2</v>
      </c>
      <c r="H273" s="94">
        <f>IF(AND(M273&gt;0,M273&lt;=STATS!$C$22),1,"")</f>
        <v>1</v>
      </c>
      <c r="J273" s="51">
        <v>272</v>
      </c>
      <c r="M273" s="15">
        <v>2</v>
      </c>
      <c r="N273" s="15" t="s">
        <v>258</v>
      </c>
      <c r="Q273" s="22"/>
      <c r="R273" s="22"/>
      <c r="S273" s="54"/>
      <c r="BA273" s="15">
        <v>1</v>
      </c>
      <c r="BM273" s="15">
        <v>1</v>
      </c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  <v>0</v>
      </c>
      <c r="F274" s="94">
        <f t="shared" si="19"/>
        <v>0</v>
      </c>
      <c r="G274" s="94">
        <f t="shared" si="16"/>
      </c>
      <c r="H274" s="94">
        <f>IF(AND(M274&gt;0,M274&lt;=STATS!$C$22),1,"")</f>
        <v>1</v>
      </c>
      <c r="J274" s="51">
        <v>273</v>
      </c>
      <c r="M274" s="15">
        <v>5</v>
      </c>
      <c r="N274" s="15" t="s">
        <v>258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M275" s="15">
        <v>21</v>
      </c>
      <c r="N275" s="15" t="s">
        <v>257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M276" s="15">
        <v>21</v>
      </c>
      <c r="N276" s="15" t="s">
        <v>257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M277" s="15">
        <v>25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M278" s="15">
        <v>23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M279" s="15">
        <v>25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M280" s="15">
        <v>33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M281" s="15">
        <v>34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M282" s="15">
        <v>41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M283" s="15">
        <v>28</v>
      </c>
      <c r="N283" s="15" t="s">
        <v>258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M284" s="15">
        <v>37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M285" s="15">
        <v>42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M286" s="15">
        <v>44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M287" s="15">
        <v>42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M288" s="15">
        <v>34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M289" s="15">
        <v>32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M290" s="15">
        <v>31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M291" s="15">
        <v>29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M292" s="15">
        <v>26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  <v>0</v>
      </c>
      <c r="F293" s="94">
        <f t="shared" si="19"/>
        <v>0</v>
      </c>
      <c r="G293" s="94">
        <f t="shared" si="20"/>
      </c>
      <c r="H293" s="94">
        <f>IF(AND(M293&gt;0,M293&lt;=STATS!$C$22),1,"")</f>
        <v>1</v>
      </c>
      <c r="J293" s="51">
        <v>292</v>
      </c>
      <c r="M293" s="15">
        <v>18</v>
      </c>
      <c r="N293" s="15" t="s">
        <v>258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  <v>0</v>
      </c>
      <c r="F294" s="94">
        <f t="shared" si="19"/>
        <v>0</v>
      </c>
      <c r="G294" s="94">
        <f t="shared" si="20"/>
      </c>
      <c r="H294" s="94">
        <f>IF(AND(M294&gt;0,M294&lt;=STATS!$C$22),1,"")</f>
        <v>1</v>
      </c>
      <c r="J294" s="51">
        <v>293</v>
      </c>
      <c r="M294" s="15">
        <v>14</v>
      </c>
      <c r="N294" s="15" t="s">
        <v>258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  <v>0</v>
      </c>
      <c r="F295" s="94">
        <f t="shared" si="19"/>
        <v>0</v>
      </c>
      <c r="G295" s="94">
        <f t="shared" si="20"/>
      </c>
      <c r="H295" s="94">
        <f>IF(AND(M295&gt;0,M295&lt;=STATS!$C$22),1,"")</f>
        <v>1</v>
      </c>
      <c r="J295" s="51">
        <v>294</v>
      </c>
      <c r="M295" s="15">
        <v>15</v>
      </c>
      <c r="N295" s="15" t="s">
        <v>258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M296" s="15">
        <v>23</v>
      </c>
      <c r="N296" s="15" t="s">
        <v>258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M297" s="15">
        <v>25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M298" s="15">
        <v>26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M299" s="15">
        <v>34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M300" s="15">
        <v>38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M301" s="15">
        <v>34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M302" s="15">
        <v>27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  <v>0</v>
      </c>
      <c r="F303" s="94">
        <f t="shared" si="19"/>
        <v>0</v>
      </c>
      <c r="G303" s="94">
        <f t="shared" si="20"/>
      </c>
      <c r="H303" s="94">
        <f>IF(AND(M303&gt;0,M303&lt;=STATS!$C$22),1,"")</f>
        <v>1</v>
      </c>
      <c r="J303" s="51">
        <v>302</v>
      </c>
      <c r="M303" s="15">
        <v>1</v>
      </c>
      <c r="N303" s="15" t="s">
        <v>258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  <v>0</v>
      </c>
      <c r="F304" s="94">
        <f t="shared" si="19"/>
        <v>0</v>
      </c>
      <c r="G304" s="94">
        <f t="shared" si="20"/>
      </c>
      <c r="H304" s="94">
        <f>IF(AND(M304&gt;0,M304&lt;=STATS!$C$22),1,"")</f>
        <v>1</v>
      </c>
      <c r="J304" s="51">
        <v>303</v>
      </c>
      <c r="M304" s="15">
        <v>9</v>
      </c>
      <c r="N304" s="15" t="s">
        <v>259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  <v>0</v>
      </c>
      <c r="F305" s="94">
        <f t="shared" si="19"/>
        <v>0</v>
      </c>
      <c r="G305" s="94">
        <f t="shared" si="20"/>
      </c>
      <c r="H305" s="94">
        <f>IF(AND(M305&gt;0,M305&lt;=STATS!$C$22),1,"")</f>
        <v>1</v>
      </c>
      <c r="J305" s="51">
        <v>304</v>
      </c>
      <c r="M305" s="15">
        <v>8</v>
      </c>
      <c r="N305" s="15" t="s">
        <v>259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M306" s="15">
        <v>21</v>
      </c>
      <c r="N306" s="15" t="s">
        <v>257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M307" s="15">
        <v>25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M308" s="15">
        <v>25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M309" s="15">
        <v>26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M310" s="15">
        <v>31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  <v>0</v>
      </c>
      <c r="F311" s="94">
        <f t="shared" si="19"/>
        <v>0</v>
      </c>
      <c r="G311" s="94">
        <f t="shared" si="20"/>
      </c>
      <c r="H311" s="94">
        <f>IF(AND(M311&gt;0,M311&lt;=STATS!$C$22),1,"")</f>
        <v>1</v>
      </c>
      <c r="J311" s="51">
        <v>310</v>
      </c>
      <c r="M311" s="15">
        <v>16</v>
      </c>
      <c r="N311" s="15" t="s">
        <v>259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  <v>0</v>
      </c>
      <c r="F312" s="94">
        <f t="shared" si="19"/>
        <v>0</v>
      </c>
      <c r="G312" s="94">
        <f t="shared" si="20"/>
      </c>
      <c r="H312" s="94">
        <f>IF(AND(M312&gt;0,M312&lt;=STATS!$C$22),1,"")</f>
        <v>1</v>
      </c>
      <c r="J312" s="51">
        <v>311</v>
      </c>
      <c r="M312" s="15">
        <v>6</v>
      </c>
      <c r="N312" s="15" t="s">
        <v>259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  <v>0</v>
      </c>
      <c r="F313" s="94">
        <f t="shared" si="19"/>
        <v>0</v>
      </c>
      <c r="G313" s="94">
        <f t="shared" si="20"/>
      </c>
      <c r="H313" s="94">
        <f>IF(AND(M313&gt;0,M313&lt;=STATS!$C$22),1,"")</f>
        <v>1</v>
      </c>
      <c r="J313" s="51">
        <v>312</v>
      </c>
      <c r="M313" s="15">
        <v>19</v>
      </c>
      <c r="N313" s="15" t="s">
        <v>258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M314" s="15">
        <v>37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M315" s="15">
        <v>38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M316" s="15">
        <v>35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M317" s="15">
        <v>33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M318" s="15">
        <v>33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M319" s="15">
        <v>32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M320" s="15">
        <v>30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  <v>0</v>
      </c>
      <c r="F321" s="94">
        <f t="shared" si="19"/>
        <v>0</v>
      </c>
      <c r="G321" s="94">
        <f t="shared" si="20"/>
      </c>
      <c r="H321" s="94">
        <f>IF(AND(M321&gt;0,M321&lt;=STATS!$C$22),1,"")</f>
        <v>1</v>
      </c>
      <c r="J321" s="51">
        <v>320</v>
      </c>
      <c r="M321" s="15">
        <v>12</v>
      </c>
      <c r="N321" s="15" t="s">
        <v>259</v>
      </c>
      <c r="Q321" s="22"/>
      <c r="R321" s="22"/>
      <c r="S321" s="54"/>
    </row>
    <row r="322" spans="2:22" ht="12.75">
      <c r="B322" s="94">
        <f aca="true" t="shared" si="21" ref="B322:B385">COUNT(Q322:EA322)</f>
        <v>1</v>
      </c>
      <c r="C322" s="94">
        <f>IF(COUNT(Q322:EC322)&gt;0,COUNT(Q322:EC322),"")</f>
        <v>1</v>
      </c>
      <c r="D322" s="94">
        <f>IF(COUNT(S322:EC322)&gt;0,COUNT(S322:EC322),"")</f>
        <v>1</v>
      </c>
      <c r="E322" s="94">
        <f aca="true" t="shared" si="22" ref="E322:E385">IF(H322=1,COUNT(Q322:EA322),"")</f>
        <v>1</v>
      </c>
      <c r="F322" s="94">
        <f aca="true" t="shared" si="23" ref="F322:F385">IF(H322=1,COUNT(T322:EA322),"")</f>
        <v>1</v>
      </c>
      <c r="G322" s="94">
        <f t="shared" si="20"/>
        <v>10</v>
      </c>
      <c r="H322" s="94">
        <f>IF(AND(M322&gt;0,M322&lt;=STATS!$C$22),1,"")</f>
        <v>1</v>
      </c>
      <c r="J322" s="51">
        <v>321</v>
      </c>
      <c r="M322" s="15">
        <v>10</v>
      </c>
      <c r="N322" s="15" t="s">
        <v>258</v>
      </c>
      <c r="Q322" s="22"/>
      <c r="R322" s="22"/>
      <c r="S322" s="54"/>
      <c r="V322" s="15">
        <v>1</v>
      </c>
    </row>
    <row r="323" spans="2:56" ht="12.75">
      <c r="B323" s="94">
        <f t="shared" si="21"/>
        <v>2</v>
      </c>
      <c r="C323" s="94">
        <f>IF(COUNT(Q323:EC323)&gt;0,COUNT(Q323:EC323),"")</f>
        <v>2</v>
      </c>
      <c r="D323" s="94">
        <f>IF(COUNT(S323:EC323)&gt;0,COUNT(S323:EC323),"")</f>
        <v>2</v>
      </c>
      <c r="E323" s="94">
        <f t="shared" si="22"/>
        <v>2</v>
      </c>
      <c r="F323" s="94">
        <f t="shared" si="23"/>
        <v>2</v>
      </c>
      <c r="G323" s="94">
        <f t="shared" si="20"/>
        <v>7</v>
      </c>
      <c r="H323" s="94">
        <f>IF(AND(M323&gt;0,M323&lt;=STATS!$C$22),1,"")</f>
        <v>1</v>
      </c>
      <c r="J323" s="51">
        <v>322</v>
      </c>
      <c r="M323" s="15">
        <v>7</v>
      </c>
      <c r="N323" s="15" t="s">
        <v>258</v>
      </c>
      <c r="Q323" s="22"/>
      <c r="R323" s="22"/>
      <c r="S323" s="54"/>
      <c r="V323" s="15">
        <v>1</v>
      </c>
      <c r="BD323" s="15">
        <v>2</v>
      </c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  <v>0</v>
      </c>
      <c r="F324" s="94">
        <f t="shared" si="23"/>
        <v>0</v>
      </c>
      <c r="G324" s="94">
        <f t="shared" si="20"/>
      </c>
      <c r="H324" s="94">
        <f>IF(AND(M324&gt;0,M324&lt;=STATS!$C$22),1,"")</f>
        <v>1</v>
      </c>
      <c r="J324" s="51">
        <v>323</v>
      </c>
      <c r="M324" s="15">
        <v>10</v>
      </c>
      <c r="N324" s="15" t="s">
        <v>259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M325" s="15">
        <v>25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M326" s="15">
        <v>26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M327" s="15">
        <v>27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M328" s="15">
        <v>33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M329" s="15">
        <v>36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M330" s="15">
        <v>32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  <v>0</v>
      </c>
      <c r="F331" s="94">
        <f t="shared" si="23"/>
        <v>0</v>
      </c>
      <c r="G331" s="94">
        <f t="shared" si="20"/>
      </c>
      <c r="H331" s="94">
        <f>IF(AND(M331&gt;0,M331&lt;=STATS!$C$22),1,"")</f>
        <v>1</v>
      </c>
      <c r="J331" s="51">
        <v>330</v>
      </c>
      <c r="M331" s="15">
        <v>2</v>
      </c>
      <c r="N331" s="15" t="s">
        <v>258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  <v>0</v>
      </c>
      <c r="F332" s="94">
        <f t="shared" si="23"/>
        <v>0</v>
      </c>
      <c r="G332" s="94">
        <f t="shared" si="20"/>
      </c>
      <c r="H332" s="94">
        <f>IF(AND(M332&gt;0,M332&lt;=STATS!$C$22),1,"")</f>
        <v>1</v>
      </c>
      <c r="J332" s="51">
        <v>331</v>
      </c>
      <c r="M332" s="15">
        <v>1</v>
      </c>
      <c r="N332" s="15" t="s">
        <v>258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  <v>0</v>
      </c>
      <c r="F333" s="94">
        <f t="shared" si="23"/>
        <v>0</v>
      </c>
      <c r="G333" s="94">
        <f t="shared" si="20"/>
      </c>
      <c r="H333" s="94">
        <f>IF(AND(M333&gt;0,M333&lt;=STATS!$C$22),1,"")</f>
        <v>1</v>
      </c>
      <c r="J333" s="51">
        <v>332</v>
      </c>
      <c r="M333" s="15">
        <v>15</v>
      </c>
      <c r="N333" s="15" t="s">
        <v>258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M334" s="15">
        <v>24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M335" s="15">
        <v>24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M336" s="15">
        <v>26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M337" s="15">
        <v>24</v>
      </c>
      <c r="N337" s="15" t="s">
        <v>257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  <v>0</v>
      </c>
      <c r="F338" s="94">
        <f t="shared" si="23"/>
        <v>0</v>
      </c>
      <c r="G338" s="94">
        <f t="shared" si="20"/>
      </c>
      <c r="H338" s="94">
        <f>IF(AND(M338&gt;0,M338&lt;=STATS!$C$22),1,"")</f>
        <v>1</v>
      </c>
      <c r="J338" s="51">
        <v>337</v>
      </c>
      <c r="M338" s="15">
        <v>12</v>
      </c>
      <c r="N338" s="15" t="s">
        <v>258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  <v>0</v>
      </c>
      <c r="F339" s="94">
        <f t="shared" si="23"/>
        <v>0</v>
      </c>
      <c r="G339" s="94">
        <f t="shared" si="20"/>
      </c>
      <c r="H339" s="94">
        <f>IF(AND(M339&gt;0,M339&lt;=STATS!$C$22),1,"")</f>
        <v>1</v>
      </c>
      <c r="J339" s="51">
        <v>338</v>
      </c>
      <c r="M339" s="15">
        <v>10</v>
      </c>
      <c r="N339" s="15" t="s">
        <v>259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M340" s="15">
        <v>38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M341" s="15">
        <v>36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M342" s="15">
        <v>35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M343" s="15">
        <v>33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M344" s="15">
        <v>33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M345" s="15">
        <v>34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M346" s="15">
        <v>39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M347" s="15">
        <v>25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M348" s="15">
        <v>22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M349" s="15">
        <v>21</v>
      </c>
      <c r="N349" s="15" t="s">
        <v>258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M350" s="15">
        <v>21</v>
      </c>
      <c r="N350" s="15" t="s">
        <v>258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M351" s="15">
        <v>31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M352" s="15">
        <v>27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M353" s="15">
        <v>29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M354" s="15">
        <v>31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M355" s="15">
        <v>30</v>
      </c>
      <c r="Q355" s="22"/>
      <c r="R355" s="22"/>
      <c r="S355" s="54"/>
    </row>
    <row r="356" spans="2:56" ht="12.75">
      <c r="B356" s="94">
        <f t="shared" si="21"/>
        <v>2</v>
      </c>
      <c r="C356" s="94">
        <f>IF(COUNT(Q356:EC356)&gt;0,COUNT(Q356:EC356),"")</f>
        <v>2</v>
      </c>
      <c r="D356" s="94">
        <f>IF(COUNT(S356:EC356)&gt;0,COUNT(S356:EC356),"")</f>
        <v>2</v>
      </c>
      <c r="E356" s="94">
        <f t="shared" si="22"/>
        <v>2</v>
      </c>
      <c r="F356" s="94">
        <f t="shared" si="23"/>
        <v>2</v>
      </c>
      <c r="G356" s="94">
        <f t="shared" si="24"/>
        <v>8</v>
      </c>
      <c r="H356" s="94">
        <f>IF(AND(M356&gt;0,M356&lt;=STATS!$C$22),1,"")</f>
        <v>1</v>
      </c>
      <c r="J356" s="51">
        <v>355</v>
      </c>
      <c r="M356" s="15">
        <v>8</v>
      </c>
      <c r="N356" s="15" t="s">
        <v>258</v>
      </c>
      <c r="Q356" s="22"/>
      <c r="R356" s="22"/>
      <c r="S356" s="54"/>
      <c r="V356" s="15">
        <v>1</v>
      </c>
      <c r="BD356" s="15">
        <v>1</v>
      </c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  <v>0</v>
      </c>
      <c r="F357" s="94">
        <f t="shared" si="23"/>
        <v>0</v>
      </c>
      <c r="G357" s="94">
        <f t="shared" si="24"/>
      </c>
      <c r="H357" s="94">
        <f>IF(AND(M357&gt;0,M357&lt;=STATS!$C$22),1,"")</f>
        <v>1</v>
      </c>
      <c r="J357" s="51">
        <v>356</v>
      </c>
      <c r="M357" s="15">
        <v>1</v>
      </c>
      <c r="N357" s="15" t="s">
        <v>258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  <v>0</v>
      </c>
      <c r="F358" s="94">
        <f t="shared" si="23"/>
        <v>0</v>
      </c>
      <c r="G358" s="94">
        <f t="shared" si="24"/>
      </c>
      <c r="H358" s="94">
        <f>IF(AND(M358&gt;0,M358&lt;=STATS!$C$22),1,"")</f>
        <v>1</v>
      </c>
      <c r="J358" s="51">
        <v>357</v>
      </c>
      <c r="M358" s="15">
        <v>11</v>
      </c>
      <c r="N358" s="15" t="s">
        <v>258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  <v>0</v>
      </c>
      <c r="F359" s="94">
        <f t="shared" si="23"/>
        <v>0</v>
      </c>
      <c r="G359" s="94">
        <f t="shared" si="24"/>
      </c>
      <c r="H359" s="94">
        <f>IF(AND(M359&gt;0,M359&lt;=STATS!$C$22),1,"")</f>
        <v>1</v>
      </c>
      <c r="J359" s="51">
        <v>358</v>
      </c>
      <c r="M359" s="15">
        <v>12</v>
      </c>
      <c r="N359" s="15" t="s">
        <v>258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  <v>0</v>
      </c>
      <c r="F360" s="94">
        <f t="shared" si="23"/>
        <v>0</v>
      </c>
      <c r="G360" s="94">
        <f t="shared" si="24"/>
      </c>
      <c r="H360" s="94">
        <f>IF(AND(M360&gt;0,M360&lt;=STATS!$C$22),1,"")</f>
        <v>1</v>
      </c>
      <c r="J360" s="51">
        <v>359</v>
      </c>
      <c r="M360" s="15">
        <v>18</v>
      </c>
      <c r="N360" s="15" t="s">
        <v>258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  <v>0</v>
      </c>
      <c r="F361" s="94">
        <f t="shared" si="23"/>
        <v>0</v>
      </c>
      <c r="G361" s="94">
        <f t="shared" si="24"/>
      </c>
      <c r="H361" s="94">
        <f>IF(AND(M361&gt;0,M361&lt;=STATS!$C$22),1,"")</f>
        <v>1</v>
      </c>
      <c r="J361" s="51">
        <v>360</v>
      </c>
      <c r="M361" s="15">
        <v>20</v>
      </c>
      <c r="N361" s="15" t="s">
        <v>258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  <v>0</v>
      </c>
      <c r="F362" s="94">
        <f t="shared" si="23"/>
        <v>0</v>
      </c>
      <c r="G362" s="94">
        <f t="shared" si="24"/>
      </c>
      <c r="H362" s="94">
        <f>IF(AND(M362&gt;0,M362&lt;=STATS!$C$22),1,"")</f>
        <v>1</v>
      </c>
      <c r="J362" s="51">
        <v>361</v>
      </c>
      <c r="M362" s="15">
        <v>13</v>
      </c>
      <c r="N362" s="15" t="s">
        <v>258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  <v>0</v>
      </c>
      <c r="F363" s="94">
        <f t="shared" si="23"/>
        <v>0</v>
      </c>
      <c r="G363" s="94">
        <f t="shared" si="24"/>
      </c>
      <c r="H363" s="94">
        <f>IF(AND(M363&gt;0,M363&lt;=STATS!$C$22),1,"")</f>
        <v>1</v>
      </c>
      <c r="J363" s="51">
        <v>362</v>
      </c>
      <c r="M363" s="15">
        <v>6</v>
      </c>
      <c r="N363" s="15" t="s">
        <v>258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M364" s="15">
        <v>34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M365" s="15">
        <v>33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M366" s="15">
        <v>31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M367" s="15">
        <v>34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M368" s="15">
        <v>35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M369" s="15">
        <v>37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M370" s="15">
        <v>40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M371" s="15">
        <v>43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  <v>0</v>
      </c>
      <c r="F372" s="94">
        <f t="shared" si="23"/>
        <v>0</v>
      </c>
      <c r="G372" s="94">
        <f t="shared" si="24"/>
      </c>
      <c r="H372" s="94">
        <f>IF(AND(M372&gt;0,M372&lt;=STATS!$C$22),1,"")</f>
        <v>1</v>
      </c>
      <c r="J372" s="51">
        <v>371</v>
      </c>
      <c r="M372" s="15">
        <v>17</v>
      </c>
      <c r="N372" s="15" t="s">
        <v>259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M373" s="15">
        <v>21</v>
      </c>
      <c r="N373" s="15" t="s">
        <v>258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M374" s="15">
        <v>21</v>
      </c>
      <c r="N374" s="15" t="s">
        <v>257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M375" s="15">
        <v>27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M376" s="15">
        <v>29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M377" s="15">
        <v>26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M378" s="15">
        <v>26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  <v>0</v>
      </c>
      <c r="F379" s="94">
        <f t="shared" si="23"/>
        <v>0</v>
      </c>
      <c r="G379" s="94">
        <f t="shared" si="24"/>
      </c>
      <c r="H379" s="94">
        <f>IF(AND(M379&gt;0,M379&lt;=STATS!$C$22),1,"")</f>
        <v>1</v>
      </c>
      <c r="J379" s="51">
        <v>378</v>
      </c>
      <c r="M379" s="15">
        <v>17</v>
      </c>
      <c r="N379" s="15" t="s">
        <v>258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  <v>0</v>
      </c>
      <c r="F380" s="94">
        <f t="shared" si="23"/>
        <v>0</v>
      </c>
      <c r="G380" s="94">
        <f t="shared" si="24"/>
      </c>
      <c r="H380" s="94">
        <f>IF(AND(M380&gt;0,M380&lt;=STATS!$C$22),1,"")</f>
        <v>1</v>
      </c>
      <c r="J380" s="51">
        <v>379</v>
      </c>
      <c r="M380" s="15">
        <v>11</v>
      </c>
      <c r="N380" s="15" t="s">
        <v>258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  <v>0</v>
      </c>
      <c r="F381" s="94">
        <f t="shared" si="23"/>
        <v>0</v>
      </c>
      <c r="G381" s="94">
        <f t="shared" si="24"/>
      </c>
      <c r="H381" s="94">
        <f>IF(AND(M381&gt;0,M381&lt;=STATS!$C$22),1,"")</f>
        <v>1</v>
      </c>
      <c r="J381" s="51">
        <v>380</v>
      </c>
      <c r="M381" s="15">
        <v>20</v>
      </c>
      <c r="N381" s="15" t="s">
        <v>257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M382" s="15">
        <v>21</v>
      </c>
      <c r="N382" s="15" t="s">
        <v>257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  <v>0</v>
      </c>
      <c r="F383" s="94">
        <f t="shared" si="23"/>
        <v>0</v>
      </c>
      <c r="G383" s="94">
        <f t="shared" si="24"/>
      </c>
      <c r="H383" s="94">
        <f>IF(AND(M383&gt;0,M383&lt;=STATS!$C$22),1,"")</f>
        <v>1</v>
      </c>
      <c r="J383" s="51">
        <v>382</v>
      </c>
      <c r="M383" s="15">
        <v>20</v>
      </c>
      <c r="N383" s="15" t="s">
        <v>257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  <v>0</v>
      </c>
      <c r="F384" s="94">
        <f t="shared" si="23"/>
        <v>0</v>
      </c>
      <c r="G384" s="94">
        <f t="shared" si="24"/>
      </c>
      <c r="H384" s="94">
        <f>IF(AND(M384&gt;0,M384&lt;=STATS!$C$22),1,"")</f>
        <v>1</v>
      </c>
      <c r="J384" s="51">
        <v>383</v>
      </c>
      <c r="M384" s="15">
        <v>4</v>
      </c>
      <c r="N384" s="15" t="s">
        <v>259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M385" s="15">
        <v>26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M386" s="15">
        <v>32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M387" s="15">
        <v>33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M388" s="15">
        <v>31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M389" s="15">
        <v>31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M390" s="15">
        <v>33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M391" s="15">
        <v>29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M392" s="15">
        <v>37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M393" s="15">
        <v>39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  <v>0</v>
      </c>
      <c r="F394" s="94">
        <f t="shared" si="27"/>
        <v>0</v>
      </c>
      <c r="G394" s="94">
        <f t="shared" si="24"/>
      </c>
      <c r="H394" s="94">
        <f>IF(AND(M394&gt;0,M394&lt;=STATS!$C$22),1,"")</f>
        <v>1</v>
      </c>
      <c r="J394" s="51">
        <v>393</v>
      </c>
      <c r="M394" s="15">
        <v>11</v>
      </c>
      <c r="N394" s="15" t="s">
        <v>259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  <v>0</v>
      </c>
      <c r="F395" s="94">
        <f t="shared" si="27"/>
        <v>0</v>
      </c>
      <c r="G395" s="94">
        <f t="shared" si="24"/>
      </c>
      <c r="H395" s="94">
        <f>IF(AND(M395&gt;0,M395&lt;=STATS!$C$22),1,"")</f>
        <v>1</v>
      </c>
      <c r="J395" s="51">
        <v>394</v>
      </c>
      <c r="M395" s="15">
        <v>19</v>
      </c>
      <c r="N395" s="15" t="s">
        <v>258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M396" s="15">
        <v>26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M397" s="15">
        <v>25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M398" s="15">
        <v>24</v>
      </c>
      <c r="N398" s="15" t="s">
        <v>258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M399" s="15">
        <v>22</v>
      </c>
      <c r="N399" s="15" t="s">
        <v>258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M400" s="15">
        <v>21</v>
      </c>
      <c r="N400" s="15" t="s">
        <v>258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  <v>0</v>
      </c>
      <c r="F401" s="94">
        <f t="shared" si="27"/>
        <v>0</v>
      </c>
      <c r="G401" s="94">
        <f t="shared" si="24"/>
      </c>
      <c r="H401" s="94">
        <f>IF(AND(M401&gt;0,M401&lt;=STATS!$C$22),1,"")</f>
        <v>1</v>
      </c>
      <c r="J401" s="51">
        <v>400</v>
      </c>
      <c r="M401" s="15">
        <v>1</v>
      </c>
      <c r="N401" s="15" t="s">
        <v>258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M402" s="15">
        <v>21</v>
      </c>
      <c r="N402" s="15" t="s">
        <v>258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  <v>0</v>
      </c>
      <c r="F403" s="94">
        <f t="shared" si="27"/>
        <v>0</v>
      </c>
      <c r="G403" s="94">
        <f t="shared" si="24"/>
      </c>
      <c r="H403" s="94">
        <f>IF(AND(M403&gt;0,M403&lt;=STATS!$C$22),1,"")</f>
        <v>1</v>
      </c>
      <c r="J403" s="51">
        <v>402</v>
      </c>
      <c r="M403" s="15">
        <v>19</v>
      </c>
      <c r="N403" s="15" t="s">
        <v>257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  <v>0</v>
      </c>
      <c r="F404" s="94">
        <f t="shared" si="27"/>
        <v>0</v>
      </c>
      <c r="G404" s="94">
        <f t="shared" si="24"/>
      </c>
      <c r="H404" s="94">
        <f>IF(AND(M404&gt;0,M404&lt;=STATS!$C$22),1,"")</f>
        <v>1</v>
      </c>
      <c r="J404" s="51">
        <v>403</v>
      </c>
      <c r="M404" s="15">
        <v>20</v>
      </c>
      <c r="N404" s="15" t="s">
        <v>257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  <v>0</v>
      </c>
      <c r="F405" s="94">
        <f t="shared" si="27"/>
        <v>0</v>
      </c>
      <c r="G405" s="94">
        <f t="shared" si="24"/>
      </c>
      <c r="H405" s="94">
        <f>IF(AND(M405&gt;0,M405&lt;=STATS!$C$22),1,"")</f>
        <v>1</v>
      </c>
      <c r="J405" s="51">
        <v>404</v>
      </c>
      <c r="M405" s="15">
        <v>10</v>
      </c>
      <c r="N405" s="15" t="s">
        <v>259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  <v>0</v>
      </c>
      <c r="F406" s="94">
        <f t="shared" si="27"/>
        <v>0</v>
      </c>
      <c r="G406" s="94">
        <f t="shared" si="24"/>
      </c>
      <c r="H406" s="94">
        <f>IF(AND(M406&gt;0,M406&lt;=STATS!$C$22),1,"")</f>
        <v>1</v>
      </c>
      <c r="J406" s="51">
        <v>405</v>
      </c>
      <c r="M406" s="15">
        <v>12</v>
      </c>
      <c r="N406" s="15" t="s">
        <v>258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M407" s="15">
        <v>27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M408" s="15">
        <v>26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M409" s="15">
        <v>36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M410" s="15">
        <v>33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M411" s="15">
        <v>32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  <v>0</v>
      </c>
      <c r="F412" s="94">
        <f t="shared" si="27"/>
        <v>0</v>
      </c>
      <c r="G412" s="94">
        <f t="shared" si="28"/>
      </c>
      <c r="H412" s="94">
        <f>IF(AND(M412&gt;0,M412&lt;=STATS!$C$22),1,"")</f>
        <v>1</v>
      </c>
      <c r="J412" s="51">
        <v>411</v>
      </c>
      <c r="M412" s="15">
        <v>20</v>
      </c>
      <c r="N412" s="15" t="s">
        <v>258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  <v>0</v>
      </c>
      <c r="F413" s="94">
        <f t="shared" si="27"/>
        <v>0</v>
      </c>
      <c r="G413" s="94">
        <f t="shared" si="28"/>
      </c>
      <c r="H413" s="94">
        <f>IF(AND(M413&gt;0,M413&lt;=STATS!$C$22),1,"")</f>
        <v>1</v>
      </c>
      <c r="J413" s="51">
        <v>412</v>
      </c>
      <c r="M413" s="15">
        <v>11</v>
      </c>
      <c r="N413" s="15" t="s">
        <v>259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M414" s="15">
        <v>24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M415" s="15">
        <v>23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  <v>0</v>
      </c>
      <c r="F416" s="94">
        <f t="shared" si="27"/>
        <v>0</v>
      </c>
      <c r="G416" s="94">
        <f t="shared" si="28"/>
      </c>
      <c r="H416" s="94">
        <f>IF(AND(M416&gt;0,M416&lt;=STATS!$C$22),1,"")</f>
        <v>1</v>
      </c>
      <c r="J416" s="51">
        <v>415</v>
      </c>
      <c r="M416" s="15">
        <v>1</v>
      </c>
      <c r="N416" s="15" t="s">
        <v>259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  <v>0</v>
      </c>
      <c r="F417" s="94">
        <f t="shared" si="27"/>
        <v>0</v>
      </c>
      <c r="G417" s="94">
        <f t="shared" si="28"/>
      </c>
      <c r="H417" s="94">
        <f>IF(AND(M417&gt;0,M417&lt;=STATS!$C$22),1,"")</f>
        <v>1</v>
      </c>
      <c r="J417" s="51">
        <v>416</v>
      </c>
      <c r="M417" s="15">
        <v>6</v>
      </c>
      <c r="N417" s="15" t="s">
        <v>259</v>
      </c>
      <c r="Q417" s="22"/>
      <c r="R417" s="22"/>
      <c r="S417" s="54"/>
    </row>
    <row r="418" spans="2:28" ht="12.75">
      <c r="B418" s="94">
        <f t="shared" si="25"/>
        <v>1</v>
      </c>
      <c r="C418" s="94">
        <f>IF(COUNT(Q418:EC418)&gt;0,COUNT(Q418:EC418),"")</f>
        <v>1</v>
      </c>
      <c r="D418" s="94">
        <f>IF(COUNT(S418:EC418)&gt;0,COUNT(S418:EC418),"")</f>
        <v>1</v>
      </c>
      <c r="E418" s="94">
        <f t="shared" si="26"/>
        <v>1</v>
      </c>
      <c r="F418" s="94">
        <f t="shared" si="27"/>
        <v>1</v>
      </c>
      <c r="G418" s="94">
        <f t="shared" si="28"/>
        <v>1</v>
      </c>
      <c r="H418" s="94">
        <f>IF(AND(M418&gt;0,M418&lt;=STATS!$C$22),1,"")</f>
        <v>1</v>
      </c>
      <c r="J418" s="51">
        <v>417</v>
      </c>
      <c r="M418" s="15">
        <v>1</v>
      </c>
      <c r="N418" s="15" t="s">
        <v>259</v>
      </c>
      <c r="Q418" s="22"/>
      <c r="R418" s="22"/>
      <c r="S418" s="54"/>
      <c r="AB418" s="15">
        <v>1</v>
      </c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M419" s="15">
        <v>21</v>
      </c>
      <c r="N419" s="15" t="s">
        <v>258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  <v>0</v>
      </c>
      <c r="F420" s="94">
        <f t="shared" si="27"/>
        <v>0</v>
      </c>
      <c r="G420" s="94">
        <f t="shared" si="28"/>
      </c>
      <c r="H420" s="94">
        <f>IF(AND(M420&gt;0,M420&lt;=STATS!$C$22),1,"")</f>
        <v>1</v>
      </c>
      <c r="J420" s="51">
        <v>419</v>
      </c>
      <c r="M420" s="15">
        <v>19</v>
      </c>
      <c r="N420" s="15" t="s">
        <v>258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  <v>0</v>
      </c>
      <c r="F421" s="94">
        <f t="shared" si="27"/>
        <v>0</v>
      </c>
      <c r="G421" s="94">
        <f t="shared" si="28"/>
      </c>
      <c r="H421" s="94">
        <f>IF(AND(M421&gt;0,M421&lt;=STATS!$C$22),1,"")</f>
        <v>1</v>
      </c>
      <c r="J421" s="51">
        <v>420</v>
      </c>
      <c r="M421" s="15">
        <v>12</v>
      </c>
      <c r="N421" s="15" t="s">
        <v>258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  <v>0</v>
      </c>
      <c r="F422" s="94">
        <f t="shared" si="27"/>
        <v>0</v>
      </c>
      <c r="G422" s="94">
        <f t="shared" si="28"/>
      </c>
      <c r="H422" s="94">
        <f>IF(AND(M422&gt;0,M422&lt;=STATS!$C$22),1,"")</f>
        <v>1</v>
      </c>
      <c r="J422" s="51">
        <v>421</v>
      </c>
      <c r="M422" s="15">
        <v>2</v>
      </c>
      <c r="N422" s="15" t="s">
        <v>258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  <v>0</v>
      </c>
      <c r="F423" s="94">
        <f t="shared" si="27"/>
        <v>0</v>
      </c>
      <c r="G423" s="94">
        <f t="shared" si="28"/>
      </c>
      <c r="H423" s="94">
        <f>IF(AND(M423&gt;0,M423&lt;=STATS!$C$22),1,"")</f>
        <v>1</v>
      </c>
      <c r="J423" s="51">
        <v>422</v>
      </c>
      <c r="M423" s="15">
        <v>20</v>
      </c>
      <c r="N423" s="15" t="s">
        <v>257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  <v>0</v>
      </c>
      <c r="F424" s="94">
        <f t="shared" si="27"/>
        <v>0</v>
      </c>
      <c r="G424" s="94">
        <f t="shared" si="28"/>
      </c>
      <c r="H424" s="94">
        <f>IF(AND(M424&gt;0,M424&lt;=STATS!$C$22),1,"")</f>
        <v>1</v>
      </c>
      <c r="J424" s="51">
        <v>423</v>
      </c>
      <c r="M424" s="15">
        <v>20</v>
      </c>
      <c r="N424" s="15" t="s">
        <v>257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  <v>0</v>
      </c>
      <c r="F425" s="94">
        <f t="shared" si="27"/>
        <v>0</v>
      </c>
      <c r="G425" s="94">
        <f t="shared" si="28"/>
      </c>
      <c r="H425" s="94">
        <f>IF(AND(M425&gt;0,M425&lt;=STATS!$C$22),1,"")</f>
        <v>1</v>
      </c>
      <c r="J425" s="51">
        <v>424</v>
      </c>
      <c r="M425" s="15">
        <v>20</v>
      </c>
      <c r="N425" s="15" t="s">
        <v>257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M426" s="15">
        <v>21</v>
      </c>
      <c r="N426" s="15" t="s">
        <v>257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M427" s="15">
        <v>25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M428" s="15">
        <v>26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M429" s="15">
        <v>23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M430" s="15">
        <v>25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M431" s="15">
        <v>33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M432" s="15">
        <v>28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  <v>0</v>
      </c>
      <c r="F433" s="94">
        <f t="shared" si="27"/>
        <v>0</v>
      </c>
      <c r="G433" s="94">
        <f t="shared" si="28"/>
      </c>
      <c r="H433" s="94">
        <f>IF(AND(M433&gt;0,M433&lt;=STATS!$C$22),1,"")</f>
        <v>1</v>
      </c>
      <c r="J433" s="51">
        <v>432</v>
      </c>
      <c r="M433" s="15">
        <v>13</v>
      </c>
      <c r="N433" s="15" t="s">
        <v>259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  <v>0</v>
      </c>
      <c r="F434" s="94">
        <f t="shared" si="27"/>
        <v>0</v>
      </c>
      <c r="G434" s="94">
        <f t="shared" si="28"/>
      </c>
      <c r="H434" s="94">
        <f>IF(AND(M434&gt;0,M434&lt;=STATS!$C$22),1,"")</f>
        <v>1</v>
      </c>
      <c r="J434" s="51">
        <v>433</v>
      </c>
      <c r="M434" s="15">
        <v>6</v>
      </c>
      <c r="N434" s="15" t="s">
        <v>259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  <v>0</v>
      </c>
      <c r="F435" s="94">
        <f t="shared" si="27"/>
        <v>0</v>
      </c>
      <c r="G435" s="94">
        <f t="shared" si="28"/>
      </c>
      <c r="H435" s="94">
        <f>IF(AND(M435&gt;0,M435&lt;=STATS!$C$22),1,"")</f>
        <v>1</v>
      </c>
      <c r="J435" s="51">
        <v>434</v>
      </c>
      <c r="M435" s="15">
        <v>7</v>
      </c>
      <c r="N435" s="15" t="s">
        <v>259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  <v>0</v>
      </c>
      <c r="F436" s="94">
        <f t="shared" si="27"/>
        <v>0</v>
      </c>
      <c r="G436" s="94">
        <f t="shared" si="28"/>
      </c>
      <c r="H436" s="94">
        <f>IF(AND(M436&gt;0,M436&lt;=STATS!$C$22),1,"")</f>
        <v>1</v>
      </c>
      <c r="J436" s="51">
        <v>435</v>
      </c>
      <c r="M436" s="15">
        <v>19</v>
      </c>
      <c r="N436" s="15" t="s">
        <v>259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M437" s="15">
        <v>25</v>
      </c>
      <c r="N437" s="15" t="s">
        <v>257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  <v>0</v>
      </c>
      <c r="F438" s="94">
        <f t="shared" si="27"/>
        <v>0</v>
      </c>
      <c r="G438" s="94">
        <f t="shared" si="28"/>
      </c>
      <c r="H438" s="94">
        <f>IF(AND(M438&gt;0,M438&lt;=STATS!$C$22),1,"")</f>
        <v>1</v>
      </c>
      <c r="J438" s="51">
        <v>437</v>
      </c>
      <c r="M438" s="15">
        <v>15</v>
      </c>
      <c r="N438" s="15" t="s">
        <v>258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  <v>0</v>
      </c>
      <c r="F439" s="94">
        <f t="shared" si="27"/>
        <v>0</v>
      </c>
      <c r="G439" s="94">
        <f t="shared" si="28"/>
      </c>
      <c r="H439" s="94">
        <f>IF(AND(M439&gt;0,M439&lt;=STATS!$C$22),1,"")</f>
        <v>1</v>
      </c>
      <c r="J439" s="51">
        <v>438</v>
      </c>
      <c r="M439" s="15">
        <v>8</v>
      </c>
      <c r="N439" s="15" t="s">
        <v>258</v>
      </c>
      <c r="Q439" s="22"/>
      <c r="R439" s="22"/>
      <c r="S439" s="54"/>
    </row>
    <row r="440" spans="2:74" ht="12.75">
      <c r="B440" s="94">
        <f t="shared" si="25"/>
        <v>1</v>
      </c>
      <c r="C440" s="94">
        <f>IF(COUNT(Q440:EC440)&gt;0,COUNT(Q440:EC440),"")</f>
        <v>1</v>
      </c>
      <c r="D440" s="94">
        <f>IF(COUNT(S440:EC440)&gt;0,COUNT(S440:EC440),"")</f>
        <v>1</v>
      </c>
      <c r="E440" s="94">
        <f t="shared" si="26"/>
        <v>1</v>
      </c>
      <c r="F440" s="94">
        <f t="shared" si="27"/>
        <v>1</v>
      </c>
      <c r="G440" s="94">
        <f t="shared" si="28"/>
        <v>3</v>
      </c>
      <c r="H440" s="94">
        <f>IF(AND(M440&gt;0,M440&lt;=STATS!$C$22),1,"")</f>
        <v>1</v>
      </c>
      <c r="J440" s="51">
        <v>439</v>
      </c>
      <c r="M440" s="15">
        <v>3</v>
      </c>
      <c r="N440" s="15" t="s">
        <v>258</v>
      </c>
      <c r="Q440" s="22"/>
      <c r="R440" s="22"/>
      <c r="S440" s="54"/>
      <c r="BV440" s="15">
        <v>1</v>
      </c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  <v>0</v>
      </c>
      <c r="F441" s="94">
        <f t="shared" si="27"/>
        <v>0</v>
      </c>
      <c r="G441" s="94">
        <f t="shared" si="28"/>
      </c>
      <c r="H441" s="94">
        <f>IF(AND(M441&gt;0,M441&lt;=STATS!$C$22),1,"")</f>
        <v>1</v>
      </c>
      <c r="J441" s="51">
        <v>440</v>
      </c>
      <c r="M441" s="15">
        <v>1</v>
      </c>
      <c r="N441" s="15" t="s">
        <v>258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  <v>0</v>
      </c>
      <c r="F442" s="94">
        <f t="shared" si="27"/>
        <v>0</v>
      </c>
      <c r="G442" s="94">
        <f t="shared" si="28"/>
      </c>
      <c r="H442" s="94">
        <f>IF(AND(M442&gt;0,M442&lt;=STATS!$C$22),1,"")</f>
        <v>1</v>
      </c>
      <c r="J442" s="51">
        <v>441</v>
      </c>
      <c r="M442" s="15">
        <v>15</v>
      </c>
      <c r="N442" s="15" t="s">
        <v>258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  <v>0</v>
      </c>
      <c r="F443" s="94">
        <f t="shared" si="27"/>
        <v>0</v>
      </c>
      <c r="G443" s="94">
        <f t="shared" si="28"/>
      </c>
      <c r="H443" s="94">
        <f>IF(AND(M443&gt;0,M443&lt;=STATS!$C$22),1,"")</f>
        <v>1</v>
      </c>
      <c r="J443" s="51">
        <v>442</v>
      </c>
      <c r="M443" s="15">
        <v>19</v>
      </c>
      <c r="N443" s="15" t="s">
        <v>257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  <v>0</v>
      </c>
      <c r="F444" s="94">
        <f t="shared" si="27"/>
        <v>0</v>
      </c>
      <c r="G444" s="94">
        <f t="shared" si="28"/>
      </c>
      <c r="H444" s="94">
        <f>IF(AND(M444&gt;0,M444&lt;=STATS!$C$22),1,"")</f>
        <v>1</v>
      </c>
      <c r="J444" s="51">
        <v>443</v>
      </c>
      <c r="M444" s="15">
        <v>16</v>
      </c>
      <c r="N444" s="15" t="s">
        <v>258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  <v>0</v>
      </c>
      <c r="F445" s="94">
        <f t="shared" si="27"/>
        <v>0</v>
      </c>
      <c r="G445" s="94">
        <f t="shared" si="28"/>
      </c>
      <c r="H445" s="94">
        <f>IF(AND(M445&gt;0,M445&lt;=STATS!$C$22),1,"")</f>
        <v>1</v>
      </c>
      <c r="J445" s="51">
        <v>444</v>
      </c>
      <c r="M445" s="15">
        <v>19</v>
      </c>
      <c r="N445" s="15" t="s">
        <v>258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  <v>0</v>
      </c>
      <c r="F446" s="94">
        <f t="shared" si="27"/>
        <v>0</v>
      </c>
      <c r="G446" s="94">
        <f t="shared" si="28"/>
      </c>
      <c r="H446" s="94">
        <f>IF(AND(M446&gt;0,M446&lt;=STATS!$C$22),1,"")</f>
        <v>1</v>
      </c>
      <c r="J446" s="51">
        <v>445</v>
      </c>
      <c r="M446" s="15">
        <v>13</v>
      </c>
      <c r="N446" s="15" t="s">
        <v>258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  <v>0</v>
      </c>
      <c r="F447" s="94">
        <f t="shared" si="27"/>
        <v>0</v>
      </c>
      <c r="G447" s="94">
        <f t="shared" si="28"/>
      </c>
      <c r="H447" s="94">
        <f>IF(AND(M447&gt;0,M447&lt;=STATS!$C$22),1,"")</f>
        <v>1</v>
      </c>
      <c r="J447" s="51">
        <v>446</v>
      </c>
      <c r="M447" s="15">
        <v>10</v>
      </c>
      <c r="N447" s="15" t="s">
        <v>259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  <v>0</v>
      </c>
      <c r="F448" s="94">
        <f t="shared" si="27"/>
        <v>0</v>
      </c>
      <c r="G448" s="94">
        <f t="shared" si="28"/>
      </c>
      <c r="H448" s="94">
        <f>IF(AND(M448&gt;0,M448&lt;=STATS!$C$22),1,"")</f>
        <v>1</v>
      </c>
      <c r="J448" s="51">
        <v>447</v>
      </c>
      <c r="M448" s="15">
        <v>11</v>
      </c>
      <c r="N448" s="15" t="s">
        <v>259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M449" s="15">
        <v>26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M450" s="15">
        <v>27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M451" s="15">
        <v>35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M452" s="15">
        <v>28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M453" s="15">
        <v>25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M454" s="15">
        <v>21</v>
      </c>
      <c r="N454" s="15" t="s">
        <v>258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M455" s="15">
        <v>23</v>
      </c>
      <c r="N455" s="15" t="s">
        <v>258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M456" s="15">
        <v>23</v>
      </c>
      <c r="N456" s="15" t="s">
        <v>257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  <v>0</v>
      </c>
      <c r="F457" s="94">
        <f t="shared" si="31"/>
        <v>0</v>
      </c>
      <c r="G457" s="94">
        <f t="shared" si="28"/>
      </c>
      <c r="H457" s="94">
        <f>IF(AND(M457&gt;0,M457&lt;=STATS!$C$22),1,"")</f>
        <v>1</v>
      </c>
      <c r="J457" s="51">
        <v>456</v>
      </c>
      <c r="M457" s="15">
        <v>17</v>
      </c>
      <c r="N457" s="15" t="s">
        <v>258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  <v>0</v>
      </c>
      <c r="F458" s="94">
        <f t="shared" si="31"/>
        <v>0</v>
      </c>
      <c r="G458" s="94">
        <f t="shared" si="28"/>
      </c>
      <c r="H458" s="94">
        <f>IF(AND(M458&gt;0,M458&lt;=STATS!$C$22),1,"")</f>
        <v>1</v>
      </c>
      <c r="J458" s="51">
        <v>457</v>
      </c>
      <c r="M458" s="15">
        <v>5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  <v>0</v>
      </c>
      <c r="F459" s="94">
        <f t="shared" si="31"/>
        <v>0</v>
      </c>
      <c r="G459" s="94">
        <f t="shared" si="28"/>
      </c>
      <c r="H459" s="94">
        <f>IF(AND(M459&gt;0,M459&lt;=STATS!$C$22),1,"")</f>
        <v>1</v>
      </c>
      <c r="J459" s="51">
        <v>458</v>
      </c>
      <c r="M459" s="15">
        <v>2</v>
      </c>
      <c r="N459" s="15" t="s">
        <v>259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  <v>0</v>
      </c>
      <c r="F460" s="94">
        <f t="shared" si="31"/>
        <v>0</v>
      </c>
      <c r="G460" s="94">
        <f t="shared" si="28"/>
      </c>
      <c r="H460" s="94">
        <f>IF(AND(M460&gt;0,M460&lt;=STATS!$C$22),1,"")</f>
        <v>1</v>
      </c>
      <c r="J460" s="51">
        <v>459</v>
      </c>
      <c r="M460" s="15">
        <v>5</v>
      </c>
      <c r="N460" s="15" t="s">
        <v>259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  <v>0</v>
      </c>
      <c r="F461" s="94">
        <f t="shared" si="31"/>
        <v>0</v>
      </c>
      <c r="G461" s="94">
        <f t="shared" si="28"/>
      </c>
      <c r="H461" s="94">
        <f>IF(AND(M461&gt;0,M461&lt;=STATS!$C$22),1,"")</f>
        <v>1</v>
      </c>
      <c r="J461" s="51">
        <v>460</v>
      </c>
      <c r="M461" s="15">
        <v>18</v>
      </c>
      <c r="N461" s="15" t="s">
        <v>259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M462" s="15">
        <v>37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M463" s="15">
        <v>29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M464" s="15">
        <v>27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  <v>0</v>
      </c>
      <c r="F465" s="94">
        <f t="shared" si="31"/>
        <v>0</v>
      </c>
      <c r="G465" s="94">
        <f t="shared" si="28"/>
      </c>
      <c r="H465" s="94">
        <f>IF(AND(M465&gt;0,M465&lt;=STATS!$C$22),1,"")</f>
        <v>1</v>
      </c>
      <c r="J465" s="51">
        <v>464</v>
      </c>
      <c r="M465" s="15">
        <v>15</v>
      </c>
      <c r="N465" s="15" t="s">
        <v>259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  <v>0</v>
      </c>
      <c r="F466" s="94">
        <f t="shared" si="31"/>
        <v>0</v>
      </c>
      <c r="G466" s="94">
        <f t="shared" si="28"/>
      </c>
      <c r="H466" s="94">
        <f>IF(AND(M466&gt;0,M466&lt;=STATS!$C$22),1,"")</f>
        <v>1</v>
      </c>
      <c r="J466" s="51">
        <v>465</v>
      </c>
      <c r="M466" s="15">
        <v>7</v>
      </c>
      <c r="N466" s="15" t="s">
        <v>259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  <v>0</v>
      </c>
      <c r="F467" s="94">
        <f t="shared" si="31"/>
        <v>0</v>
      </c>
      <c r="G467" s="94">
        <f t="shared" si="28"/>
      </c>
      <c r="H467" s="94">
        <f>IF(AND(M467&gt;0,M467&lt;=STATS!$C$22),1,"")</f>
        <v>1</v>
      </c>
      <c r="J467" s="51">
        <v>466</v>
      </c>
      <c r="M467" s="15">
        <v>16</v>
      </c>
      <c r="N467" s="15" t="s">
        <v>258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  <v>0</v>
      </c>
      <c r="F468" s="94">
        <f t="shared" si="31"/>
        <v>0</v>
      </c>
      <c r="G468" s="94">
        <f t="shared" si="28"/>
      </c>
      <c r="H468" s="94">
        <f>IF(AND(M468&gt;0,M468&lt;=STATS!$C$22),1,"")</f>
        <v>1</v>
      </c>
      <c r="J468" s="51">
        <v>467</v>
      </c>
      <c r="M468" s="15">
        <v>4</v>
      </c>
      <c r="N468" s="15" t="s">
        <v>259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  <v>0</v>
      </c>
      <c r="F469" s="94">
        <f t="shared" si="31"/>
        <v>0</v>
      </c>
      <c r="G469" s="94">
        <f t="shared" si="28"/>
      </c>
      <c r="H469" s="94">
        <f>IF(AND(M469&gt;0,M469&lt;=STATS!$C$22),1,"")</f>
        <v>1</v>
      </c>
      <c r="J469" s="51">
        <v>468</v>
      </c>
      <c r="M469" s="15">
        <v>1</v>
      </c>
      <c r="N469" s="15" t="s">
        <v>258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  <v>0</v>
      </c>
      <c r="F470" s="94">
        <f t="shared" si="31"/>
        <v>0</v>
      </c>
      <c r="G470" s="94">
        <f t="shared" si="28"/>
      </c>
      <c r="H470" s="94">
        <f>IF(AND(M470&gt;0,M470&lt;=STATS!$C$22),1,"")</f>
        <v>1</v>
      </c>
      <c r="J470" s="51">
        <v>469</v>
      </c>
      <c r="M470" s="15">
        <v>5</v>
      </c>
      <c r="N470" s="15" t="s">
        <v>259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M471" s="15">
        <v>29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M472" s="15">
        <v>31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M473" s="15">
        <v>29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M474" s="15">
        <v>22</v>
      </c>
      <c r="N474" s="15" t="s">
        <v>259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M475" s="15">
        <v>23</v>
      </c>
      <c r="N475" s="15" t="s">
        <v>257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  <v>0</v>
      </c>
      <c r="F476" s="94">
        <f t="shared" si="31"/>
        <v>0</v>
      </c>
      <c r="G476" s="94">
        <f t="shared" si="32"/>
      </c>
      <c r="H476" s="94">
        <f>IF(AND(M476&gt;0,M476&lt;=STATS!$C$22),1,"")</f>
        <v>1</v>
      </c>
      <c r="J476" s="51">
        <v>475</v>
      </c>
      <c r="M476" s="15">
        <v>11</v>
      </c>
      <c r="N476" s="15" t="s">
        <v>259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  <v>0</v>
      </c>
      <c r="F477" s="94">
        <f t="shared" si="31"/>
        <v>0</v>
      </c>
      <c r="G477" s="94">
        <f t="shared" si="32"/>
      </c>
      <c r="H477" s="94">
        <f>IF(AND(M477&gt;0,M477&lt;=STATS!$C$22),1,"")</f>
        <v>1</v>
      </c>
      <c r="J477" s="51">
        <v>476</v>
      </c>
      <c r="M477" s="15">
        <v>17</v>
      </c>
      <c r="N477" s="15" t="s">
        <v>258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  <v>0</v>
      </c>
      <c r="F478" s="94">
        <f t="shared" si="31"/>
        <v>0</v>
      </c>
      <c r="G478" s="94">
        <f t="shared" si="32"/>
      </c>
      <c r="H478" s="94">
        <f>IF(AND(M478&gt;0,M478&lt;=STATS!$C$22),1,"")</f>
        <v>1</v>
      </c>
      <c r="J478" s="51">
        <v>477</v>
      </c>
      <c r="M478" s="15">
        <v>1</v>
      </c>
      <c r="N478" s="15" t="s">
        <v>259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  <v>0</v>
      </c>
      <c r="F479" s="94">
        <f t="shared" si="31"/>
        <v>0</v>
      </c>
      <c r="G479" s="94">
        <f t="shared" si="32"/>
      </c>
      <c r="H479" s="94">
        <f>IF(AND(M479&gt;0,M479&lt;=STATS!$C$22),1,"")</f>
        <v>1</v>
      </c>
      <c r="J479" s="51">
        <v>478</v>
      </c>
      <c r="M479" s="15">
        <v>2</v>
      </c>
      <c r="N479" s="15" t="s">
        <v>259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M480" s="15">
        <v>26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M481" s="15">
        <v>27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M482" s="15">
        <v>26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  <v>0</v>
      </c>
      <c r="F483" s="94">
        <f t="shared" si="31"/>
        <v>0</v>
      </c>
      <c r="G483" s="94">
        <f t="shared" si="32"/>
      </c>
      <c r="H483" s="94">
        <f>IF(AND(M483&gt;0,M483&lt;=STATS!$C$22),1,"")</f>
        <v>1</v>
      </c>
      <c r="J483" s="51">
        <v>482</v>
      </c>
      <c r="M483" s="15">
        <v>19</v>
      </c>
      <c r="N483" s="15" t="s">
        <v>257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M484" s="15">
        <v>23</v>
      </c>
      <c r="N484" s="15" t="s">
        <v>259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M485" s="15">
        <v>25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  <v>0</v>
      </c>
      <c r="F486" s="94">
        <f t="shared" si="31"/>
        <v>0</v>
      </c>
      <c r="G486" s="94">
        <f t="shared" si="32"/>
      </c>
      <c r="H486" s="94">
        <f>IF(AND(M486&gt;0,M486&lt;=STATS!$C$22),1,"")</f>
        <v>1</v>
      </c>
      <c r="J486" s="51">
        <v>485</v>
      </c>
      <c r="M486" s="15">
        <v>20</v>
      </c>
      <c r="N486" s="15" t="s">
        <v>257</v>
      </c>
      <c r="Q486" s="22"/>
      <c r="R486" s="22"/>
      <c r="S486" s="54"/>
    </row>
    <row r="487" spans="2:95" ht="12.75">
      <c r="B487" s="94">
        <f t="shared" si="29"/>
        <v>1</v>
      </c>
      <c r="C487" s="94">
        <f>IF(COUNT(Q487:EC487)&gt;0,COUNT(Q487:EC487),"")</f>
        <v>1</v>
      </c>
      <c r="D487" s="94">
        <f>IF(COUNT(S487:EC487)&gt;0,COUNT(S487:EC487),"")</f>
        <v>1</v>
      </c>
      <c r="E487" s="94">
        <f t="shared" si="30"/>
        <v>1</v>
      </c>
      <c r="F487" s="94">
        <f t="shared" si="31"/>
        <v>1</v>
      </c>
      <c r="G487" s="94">
        <f t="shared" si="32"/>
        <v>0.5</v>
      </c>
      <c r="H487" s="94">
        <f>IF(AND(M487&gt;0,M487&lt;=STATS!$C$22),1,"")</f>
        <v>1</v>
      </c>
      <c r="J487" s="51">
        <v>486</v>
      </c>
      <c r="M487" s="15">
        <v>0.5</v>
      </c>
      <c r="N487" s="15" t="s">
        <v>259</v>
      </c>
      <c r="Q487" s="22"/>
      <c r="R487" s="22"/>
      <c r="S487" s="54"/>
      <c r="CQ487" s="15">
        <v>1</v>
      </c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M488" s="15">
        <v>27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M489" s="15">
        <v>24</v>
      </c>
      <c r="N489" s="15" t="s">
        <v>257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M490" s="15">
        <v>22</v>
      </c>
      <c r="N490" s="15" t="s">
        <v>259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M491" s="15">
        <v>24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M492" s="15">
        <v>24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M493" s="15">
        <v>24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  <v>0</v>
      </c>
      <c r="F494" s="94">
        <f t="shared" si="31"/>
        <v>0</v>
      </c>
      <c r="G494" s="94">
        <f t="shared" si="32"/>
      </c>
      <c r="H494" s="94">
        <f>IF(AND(M494&gt;0,M494&lt;=STATS!$C$22),1,"")</f>
        <v>1</v>
      </c>
      <c r="J494" s="51">
        <v>493</v>
      </c>
      <c r="M494" s="15">
        <v>6</v>
      </c>
      <c r="N494" s="15" t="s">
        <v>258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  <v>0</v>
      </c>
      <c r="F495" s="94">
        <f t="shared" si="31"/>
        <v>0</v>
      </c>
      <c r="G495" s="94">
        <f t="shared" si="32"/>
      </c>
      <c r="H495" s="94">
        <f>IF(AND(M495&gt;0,M495&lt;=STATS!$C$22),1,"")</f>
        <v>1</v>
      </c>
      <c r="J495" s="51">
        <v>494</v>
      </c>
      <c r="M495" s="15">
        <v>5</v>
      </c>
      <c r="N495" s="15" t="s">
        <v>259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M496" s="15">
        <v>26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M497" s="15">
        <v>27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  <v>0</v>
      </c>
      <c r="F498" s="94">
        <f t="shared" si="31"/>
        <v>0</v>
      </c>
      <c r="G498" s="94">
        <f t="shared" si="32"/>
      </c>
      <c r="H498" s="94">
        <f>IF(AND(M498&gt;0,M498&lt;=STATS!$C$22),1,"")</f>
        <v>1</v>
      </c>
      <c r="J498" s="51">
        <v>497</v>
      </c>
      <c r="M498" s="15">
        <v>12</v>
      </c>
      <c r="N498" s="15" t="s">
        <v>259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M499" s="15">
        <v>24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M500" s="15">
        <v>25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M501" s="15">
        <v>21</v>
      </c>
      <c r="N501" s="15" t="s">
        <v>259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  <v>0</v>
      </c>
      <c r="F502" s="94">
        <f t="shared" si="31"/>
        <v>0</v>
      </c>
      <c r="G502" s="94">
        <f t="shared" si="32"/>
      </c>
      <c r="H502" s="94">
        <f>IF(AND(M502&gt;0,M502&lt;=STATS!$C$22),1,"")</f>
        <v>1</v>
      </c>
      <c r="J502" s="51">
        <v>501</v>
      </c>
      <c r="M502" s="15">
        <v>1</v>
      </c>
      <c r="N502" s="15" t="s">
        <v>258</v>
      </c>
      <c r="Q502" s="22"/>
      <c r="R502" s="22"/>
      <c r="S502" s="54"/>
    </row>
    <row r="503" spans="2:82" ht="12.75">
      <c r="B503" s="94">
        <f t="shared" si="29"/>
        <v>4</v>
      </c>
      <c r="C503" s="94">
        <f>IF(COUNT(Q503:EC503)&gt;0,COUNT(Q503:EC503),"")</f>
        <v>4</v>
      </c>
      <c r="D503" s="94">
        <f>IF(COUNT(S503:EC503)&gt;0,COUNT(S503:EC503),"")</f>
        <v>4</v>
      </c>
      <c r="E503" s="94">
        <f t="shared" si="30"/>
        <v>4</v>
      </c>
      <c r="F503" s="94">
        <f t="shared" si="31"/>
        <v>4</v>
      </c>
      <c r="G503" s="94">
        <f t="shared" si="32"/>
        <v>1</v>
      </c>
      <c r="H503" s="94">
        <f>IF(AND(M503&gt;0,M503&lt;=STATS!$C$22),1,"")</f>
        <v>1</v>
      </c>
      <c r="J503" s="51">
        <v>502</v>
      </c>
      <c r="M503" s="15">
        <v>1</v>
      </c>
      <c r="N503" s="15" t="s">
        <v>257</v>
      </c>
      <c r="Q503" s="22"/>
      <c r="R503" s="22"/>
      <c r="S503" s="54"/>
      <c r="AJ503" s="15">
        <v>1</v>
      </c>
      <c r="BA503" s="15">
        <v>1</v>
      </c>
      <c r="BM503" s="15">
        <v>1</v>
      </c>
      <c r="CD503" s="15">
        <v>1</v>
      </c>
    </row>
    <row r="504" spans="2:53" ht="12.75">
      <c r="B504" s="94">
        <f t="shared" si="29"/>
        <v>3</v>
      </c>
      <c r="C504" s="94">
        <f>IF(COUNT(Q504:EC504)&gt;0,COUNT(Q504:EC504),"")</f>
        <v>3</v>
      </c>
      <c r="D504" s="94">
        <f>IF(COUNT(S504:EC504)&gt;0,COUNT(S504:EC504),"")</f>
        <v>3</v>
      </c>
      <c r="E504" s="94">
        <f t="shared" si="30"/>
        <v>3</v>
      </c>
      <c r="F504" s="94">
        <f t="shared" si="31"/>
        <v>3</v>
      </c>
      <c r="G504" s="94">
        <f t="shared" si="32"/>
        <v>2</v>
      </c>
      <c r="H504" s="94">
        <f>IF(AND(M504&gt;0,M504&lt;=STATS!$C$22),1,"")</f>
        <v>1</v>
      </c>
      <c r="J504" s="51">
        <v>503</v>
      </c>
      <c r="M504" s="15">
        <v>2</v>
      </c>
      <c r="N504" s="15" t="s">
        <v>258</v>
      </c>
      <c r="Q504" s="22"/>
      <c r="R504" s="22"/>
      <c r="S504" s="54"/>
      <c r="X504" s="15">
        <v>1</v>
      </c>
      <c r="AX504" s="15">
        <v>1</v>
      </c>
      <c r="BA504" s="15">
        <v>1</v>
      </c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  <v>0</v>
      </c>
      <c r="F505" s="94">
        <f t="shared" si="31"/>
        <v>0</v>
      </c>
      <c r="G505" s="94">
        <f t="shared" si="32"/>
      </c>
      <c r="H505" s="94">
        <f>IF(AND(M505&gt;0,M505&lt;=STATS!$C$22),1,"")</f>
        <v>1</v>
      </c>
      <c r="J505" s="51">
        <v>504</v>
      </c>
      <c r="M505" s="15">
        <v>8</v>
      </c>
      <c r="N505" s="15" t="s">
        <v>258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  <v>0</v>
      </c>
      <c r="F506" s="94">
        <f t="shared" si="31"/>
        <v>0</v>
      </c>
      <c r="G506" s="94">
        <f t="shared" si="32"/>
      </c>
      <c r="H506" s="94">
        <f>IF(AND(M506&gt;0,M506&lt;=STATS!$C$22),1,"")</f>
        <v>1</v>
      </c>
      <c r="J506" s="51">
        <v>505</v>
      </c>
      <c r="M506" s="15">
        <v>18</v>
      </c>
      <c r="N506" s="15" t="s">
        <v>258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M507" s="15">
        <v>24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M508" s="15">
        <v>25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M509" s="15">
        <v>25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M510" s="15">
        <v>25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M511" s="15">
        <v>22</v>
      </c>
      <c r="N511" s="15" t="s">
        <v>257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  <v>0</v>
      </c>
      <c r="F512" s="94">
        <f t="shared" si="31"/>
        <v>0</v>
      </c>
      <c r="G512" s="94">
        <f t="shared" si="32"/>
      </c>
      <c r="H512" s="94">
        <f>IF(AND(M512&gt;0,M512&lt;=STATS!$C$22),1,"")</f>
        <v>1</v>
      </c>
      <c r="J512" s="51">
        <v>511</v>
      </c>
      <c r="M512" s="15">
        <v>0.5</v>
      </c>
      <c r="N512" s="15" t="s">
        <v>258</v>
      </c>
      <c r="Q512" s="22"/>
      <c r="R512" s="22"/>
      <c r="S512" s="54"/>
    </row>
    <row r="513" spans="2:118" ht="12.75">
      <c r="B513" s="94">
        <f t="shared" si="29"/>
        <v>1</v>
      </c>
      <c r="C513" s="94">
        <f>IF(COUNT(Q513:EC513)&gt;0,COUNT(Q513:EC513),"")</f>
        <v>1</v>
      </c>
      <c r="D513" s="94">
        <f>IF(COUNT(S513:EC513)&gt;0,COUNT(S513:EC513),"")</f>
        <v>1</v>
      </c>
      <c r="E513" s="94">
        <f t="shared" si="30"/>
        <v>1</v>
      </c>
      <c r="F513" s="94">
        <f t="shared" si="31"/>
        <v>1</v>
      </c>
      <c r="G513" s="94">
        <f t="shared" si="32"/>
        <v>1</v>
      </c>
      <c r="H513" s="94">
        <f>IF(AND(M513&gt;0,M513&lt;=STATS!$C$22),1,"")</f>
        <v>1</v>
      </c>
      <c r="J513" s="51">
        <v>512</v>
      </c>
      <c r="M513" s="15">
        <v>1</v>
      </c>
      <c r="N513" s="15" t="s">
        <v>259</v>
      </c>
      <c r="Q513" s="22"/>
      <c r="R513" s="22"/>
      <c r="S513" s="54"/>
      <c r="DN513" s="15">
        <v>1</v>
      </c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  <v>0</v>
      </c>
      <c r="F514" s="94">
        <f aca="true" t="shared" si="35" ref="F514:F577">IF(H514=1,COUNT(T514:EA514),"")</f>
        <v>0</v>
      </c>
      <c r="G514" s="94">
        <f t="shared" si="32"/>
      </c>
      <c r="H514" s="94">
        <f>IF(AND(M514&gt;0,M514&lt;=STATS!$C$22),1,"")</f>
        <v>1</v>
      </c>
      <c r="J514" s="51">
        <v>513</v>
      </c>
      <c r="M514" s="15">
        <v>6</v>
      </c>
      <c r="N514" s="15" t="s">
        <v>257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  <v>0</v>
      </c>
      <c r="F515" s="94">
        <f t="shared" si="35"/>
        <v>0</v>
      </c>
      <c r="G515" s="94">
        <f t="shared" si="32"/>
      </c>
      <c r="H515" s="94">
        <f>IF(AND(M515&gt;0,M515&lt;=STATS!$C$22),1,"")</f>
        <v>1</v>
      </c>
      <c r="J515" s="51">
        <v>514</v>
      </c>
      <c r="M515" s="15">
        <v>1</v>
      </c>
      <c r="N515" s="15" t="s">
        <v>258</v>
      </c>
      <c r="Q515" s="22"/>
      <c r="R515" s="22"/>
      <c r="S515" s="54"/>
    </row>
    <row r="516" spans="2:95" ht="12.75">
      <c r="B516" s="94">
        <f t="shared" si="33"/>
        <v>1</v>
      </c>
      <c r="C516" s="94">
        <f>IF(COUNT(Q516:EC516)&gt;0,COUNT(Q516:EC516),"")</f>
        <v>1</v>
      </c>
      <c r="D516" s="94">
        <f>IF(COUNT(S516:EC516)&gt;0,COUNT(S516:EC516),"")</f>
        <v>1</v>
      </c>
      <c r="E516" s="94">
        <f t="shared" si="34"/>
        <v>1</v>
      </c>
      <c r="F516" s="94">
        <f t="shared" si="35"/>
        <v>1</v>
      </c>
      <c r="G516" s="94">
        <f t="shared" si="32"/>
        <v>1</v>
      </c>
      <c r="H516" s="94">
        <f>IF(AND(M516&gt;0,M516&lt;=STATS!$C$22),1,"")</f>
        <v>1</v>
      </c>
      <c r="J516" s="51">
        <v>515</v>
      </c>
      <c r="M516" s="15">
        <v>1</v>
      </c>
      <c r="N516" s="15" t="s">
        <v>258</v>
      </c>
      <c r="Q516" s="22"/>
      <c r="R516" s="22"/>
      <c r="S516" s="54"/>
      <c r="CQ516" s="15">
        <v>1</v>
      </c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  <v>0</v>
      </c>
      <c r="F517" s="94">
        <f t="shared" si="35"/>
        <v>0</v>
      </c>
      <c r="G517" s="94">
        <f t="shared" si="32"/>
      </c>
      <c r="H517" s="94">
        <f>IF(AND(M517&gt;0,M517&lt;=STATS!$C$22),1,"")</f>
        <v>1</v>
      </c>
      <c r="J517" s="51">
        <v>516</v>
      </c>
      <c r="M517" s="15">
        <v>7</v>
      </c>
      <c r="N517" s="15" t="s">
        <v>258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  <v>0</v>
      </c>
      <c r="F518" s="94">
        <f t="shared" si="35"/>
        <v>0</v>
      </c>
      <c r="G518" s="94">
        <f t="shared" si="32"/>
      </c>
      <c r="H518" s="94">
        <f>IF(AND(M518&gt;0,M518&lt;=STATS!$C$22),1,"")</f>
        <v>1</v>
      </c>
      <c r="J518" s="51">
        <v>517</v>
      </c>
      <c r="M518" s="15">
        <v>18</v>
      </c>
      <c r="N518" s="15" t="s">
        <v>258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  <v>0</v>
      </c>
      <c r="F519" s="94">
        <f t="shared" si="35"/>
        <v>0</v>
      </c>
      <c r="G519" s="94">
        <f t="shared" si="32"/>
      </c>
      <c r="H519" s="94">
        <f>IF(AND(M519&gt;0,M519&lt;=STATS!$C$22),1,"")</f>
        <v>1</v>
      </c>
      <c r="J519" s="51">
        <v>518</v>
      </c>
      <c r="M519" s="15">
        <v>18</v>
      </c>
      <c r="N519" s="15" t="s">
        <v>259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M520" s="15">
        <v>26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  <v>0</v>
      </c>
      <c r="F521" s="94">
        <f t="shared" si="35"/>
        <v>0</v>
      </c>
      <c r="G521" s="94">
        <f t="shared" si="32"/>
      </c>
      <c r="H521" s="94">
        <f>IF(AND(M521&gt;0,M521&lt;=STATS!$C$22),1,"")</f>
        <v>1</v>
      </c>
      <c r="J521" s="51">
        <v>520</v>
      </c>
      <c r="M521" s="15">
        <v>16</v>
      </c>
      <c r="N521" s="15" t="s">
        <v>259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M522" s="15">
        <v>25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M523" s="15">
        <v>26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  <v>0</v>
      </c>
      <c r="F524" s="94">
        <f t="shared" si="35"/>
        <v>0</v>
      </c>
      <c r="G524" s="94">
        <f t="shared" si="32"/>
      </c>
      <c r="H524" s="94">
        <f>IF(AND(M524&gt;0,M524&lt;=STATS!$C$22),1,"")</f>
        <v>1</v>
      </c>
      <c r="J524" s="51">
        <v>523</v>
      </c>
      <c r="M524" s="15">
        <v>8</v>
      </c>
      <c r="N524" s="15" t="s">
        <v>258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  <v>0</v>
      </c>
      <c r="F525" s="94">
        <f t="shared" si="35"/>
        <v>0</v>
      </c>
      <c r="G525" s="94">
        <f t="shared" si="32"/>
      </c>
      <c r="H525" s="94">
        <f>IF(AND(M525&gt;0,M525&lt;=STATS!$C$22),1,"")</f>
        <v>1</v>
      </c>
      <c r="J525" s="51">
        <v>524</v>
      </c>
      <c r="M525" s="15">
        <v>1</v>
      </c>
      <c r="N525" s="15" t="s">
        <v>258</v>
      </c>
      <c r="Q525" s="22"/>
      <c r="R525" s="22"/>
      <c r="S525" s="54"/>
    </row>
    <row r="526" spans="2:95" ht="12.75">
      <c r="B526" s="94">
        <f t="shared" si="33"/>
        <v>1</v>
      </c>
      <c r="C526" s="94">
        <f>IF(COUNT(Q526:EC526)&gt;0,COUNT(Q526:EC526),"")</f>
        <v>1</v>
      </c>
      <c r="D526" s="94">
        <f>IF(COUNT(S526:EC526)&gt;0,COUNT(S526:EC526),"")</f>
        <v>1</v>
      </c>
      <c r="E526" s="94">
        <f t="shared" si="34"/>
        <v>1</v>
      </c>
      <c r="F526" s="94">
        <f t="shared" si="35"/>
        <v>1</v>
      </c>
      <c r="G526" s="94">
        <f t="shared" si="32"/>
        <v>2</v>
      </c>
      <c r="H526" s="94">
        <f>IF(AND(M526&gt;0,M526&lt;=STATS!$C$22),1,"")</f>
        <v>1</v>
      </c>
      <c r="J526" s="51">
        <v>525</v>
      </c>
      <c r="M526" s="15">
        <v>2</v>
      </c>
      <c r="N526" s="15" t="s">
        <v>258</v>
      </c>
      <c r="Q526" s="22"/>
      <c r="R526" s="22"/>
      <c r="S526" s="54"/>
      <c r="CQ526" s="15">
        <v>1</v>
      </c>
    </row>
    <row r="527" spans="2:95" ht="12.75">
      <c r="B527" s="94">
        <f t="shared" si="33"/>
        <v>1</v>
      </c>
      <c r="C527" s="94">
        <f>IF(COUNT(Q527:EC527)&gt;0,COUNT(Q527:EC527),"")</f>
        <v>1</v>
      </c>
      <c r="D527" s="94">
        <f>IF(COUNT(S527:EC527)&gt;0,COUNT(S527:EC527),"")</f>
        <v>1</v>
      </c>
      <c r="E527" s="94">
        <f t="shared" si="34"/>
        <v>1</v>
      </c>
      <c r="F527" s="94">
        <f t="shared" si="35"/>
        <v>1</v>
      </c>
      <c r="G527" s="94">
        <f t="shared" si="32"/>
        <v>1</v>
      </c>
      <c r="H527" s="94">
        <f>IF(AND(M527&gt;0,M527&lt;=STATS!$C$22),1,"")</f>
        <v>1</v>
      </c>
      <c r="J527" s="51">
        <v>526</v>
      </c>
      <c r="M527" s="15">
        <v>1</v>
      </c>
      <c r="N527" s="15" t="s">
        <v>259</v>
      </c>
      <c r="Q527" s="22"/>
      <c r="R527" s="22"/>
      <c r="S527" s="54"/>
      <c r="CQ527" s="15">
        <v>1</v>
      </c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  <v>0</v>
      </c>
      <c r="F528" s="94">
        <f t="shared" si="35"/>
        <v>0</v>
      </c>
      <c r="G528" s="94">
        <f t="shared" si="32"/>
      </c>
      <c r="H528" s="94">
        <f>IF(AND(M528&gt;0,M528&lt;=STATS!$C$22),1,"")</f>
        <v>1</v>
      </c>
      <c r="J528" s="51">
        <v>527</v>
      </c>
      <c r="M528" s="15">
        <v>12</v>
      </c>
      <c r="N528" s="15" t="s">
        <v>258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M529" s="15">
        <v>23</v>
      </c>
      <c r="N529" s="15" t="s">
        <v>257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M530" s="15">
        <v>26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M531" s="15">
        <v>25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M532" s="15">
        <v>30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  <v>0</v>
      </c>
      <c r="F533" s="94">
        <f t="shared" si="35"/>
        <v>0</v>
      </c>
      <c r="G533" s="94">
        <f t="shared" si="32"/>
      </c>
      <c r="H533" s="94">
        <f>IF(AND(M533&gt;0,M533&lt;=STATS!$C$22),1,"")</f>
        <v>1</v>
      </c>
      <c r="J533" s="51">
        <v>532</v>
      </c>
      <c r="M533" s="15">
        <v>8</v>
      </c>
      <c r="N533" s="15" t="s">
        <v>259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P534" s="15" t="s">
        <v>256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  <v>0</v>
      </c>
      <c r="F535" s="94">
        <f t="shared" si="35"/>
        <v>0</v>
      </c>
      <c r="G535" s="94">
        <f t="shared" si="32"/>
      </c>
      <c r="H535" s="94">
        <f>IF(AND(M535&gt;0,M535&lt;=STATS!$C$22),1,"")</f>
        <v>1</v>
      </c>
      <c r="J535" s="51">
        <v>534</v>
      </c>
      <c r="M535" s="15">
        <v>19</v>
      </c>
      <c r="N535" s="15" t="s">
        <v>257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  <v>0</v>
      </c>
      <c r="F536" s="94">
        <f t="shared" si="35"/>
        <v>0</v>
      </c>
      <c r="G536" s="94">
        <f t="shared" si="32"/>
      </c>
      <c r="H536" s="94">
        <f>IF(AND(M536&gt;0,M536&lt;=STATS!$C$22),1,"")</f>
        <v>1</v>
      </c>
      <c r="J536" s="51">
        <v>535</v>
      </c>
      <c r="M536" s="15">
        <v>20</v>
      </c>
      <c r="N536" s="15" t="s">
        <v>257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M537" s="15">
        <v>24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M538" s="15">
        <v>26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M539" s="15">
        <v>28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  <v>0</v>
      </c>
      <c r="F540" s="94">
        <f t="shared" si="35"/>
        <v>0</v>
      </c>
      <c r="G540" s="94">
        <f t="shared" si="36"/>
      </c>
      <c r="H540" s="94">
        <f>IF(AND(M540&gt;0,M540&lt;=STATS!$C$22),1,"")</f>
        <v>1</v>
      </c>
      <c r="J540" s="51">
        <v>539</v>
      </c>
      <c r="M540" s="15">
        <v>14</v>
      </c>
      <c r="N540" s="15" t="s">
        <v>258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  <v>0</v>
      </c>
      <c r="F541" s="94">
        <f t="shared" si="35"/>
        <v>0</v>
      </c>
      <c r="G541" s="94">
        <f t="shared" si="36"/>
      </c>
      <c r="H541" s="94">
        <f>IF(AND(M541&gt;0,M541&lt;=STATS!$C$22),1,"")</f>
        <v>1</v>
      </c>
      <c r="J541" s="51">
        <v>540</v>
      </c>
      <c r="M541" s="15">
        <v>3</v>
      </c>
      <c r="N541" s="15" t="s">
        <v>258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  <v>0</v>
      </c>
      <c r="F542" s="94">
        <f t="shared" si="35"/>
        <v>0</v>
      </c>
      <c r="G542" s="94">
        <f t="shared" si="36"/>
      </c>
      <c r="H542" s="94">
        <f>IF(AND(M542&gt;0,M542&lt;=STATS!$C$22),1,"")</f>
        <v>1</v>
      </c>
      <c r="J542" s="51">
        <v>541</v>
      </c>
      <c r="M542" s="15">
        <v>17</v>
      </c>
      <c r="N542" s="15" t="s">
        <v>258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  <v>0</v>
      </c>
      <c r="F543" s="94">
        <f t="shared" si="35"/>
        <v>0</v>
      </c>
      <c r="G543" s="94">
        <f t="shared" si="36"/>
      </c>
      <c r="H543" s="94">
        <f>IF(AND(M543&gt;0,M543&lt;=STATS!$C$22),1,"")</f>
        <v>1</v>
      </c>
      <c r="J543" s="51">
        <v>542</v>
      </c>
      <c r="M543" s="15">
        <v>7</v>
      </c>
      <c r="N543" s="15" t="s">
        <v>258</v>
      </c>
      <c r="Q543" s="22"/>
      <c r="R543" s="22"/>
      <c r="S543" s="54"/>
    </row>
    <row r="544" spans="2:95" ht="12.75">
      <c r="B544" s="94">
        <f t="shared" si="33"/>
        <v>1</v>
      </c>
      <c r="C544" s="94">
        <f>IF(COUNT(Q544:EC544)&gt;0,COUNT(Q544:EC544),"")</f>
        <v>1</v>
      </c>
      <c r="D544" s="94">
        <f>IF(COUNT(S544:EC544)&gt;0,COUNT(S544:EC544),"")</f>
        <v>1</v>
      </c>
      <c r="E544" s="94">
        <f t="shared" si="34"/>
        <v>1</v>
      </c>
      <c r="F544" s="94">
        <f t="shared" si="35"/>
        <v>1</v>
      </c>
      <c r="G544" s="94">
        <f t="shared" si="36"/>
        <v>1</v>
      </c>
      <c r="H544" s="94">
        <f>IF(AND(M544&gt;0,M544&lt;=STATS!$C$22),1,"")</f>
        <v>1</v>
      </c>
      <c r="J544" s="51">
        <v>543</v>
      </c>
      <c r="M544" s="15">
        <v>1</v>
      </c>
      <c r="N544" s="15" t="s">
        <v>258</v>
      </c>
      <c r="Q544" s="22"/>
      <c r="R544" s="22"/>
      <c r="S544" s="54"/>
      <c r="CQ544" s="15">
        <v>1</v>
      </c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  <v>0</v>
      </c>
      <c r="F545" s="94">
        <f t="shared" si="35"/>
        <v>0</v>
      </c>
      <c r="G545" s="94">
        <f t="shared" si="36"/>
      </c>
      <c r="H545" s="94">
        <f>IF(AND(M545&gt;0,M545&lt;=STATS!$C$22),1,"")</f>
        <v>1</v>
      </c>
      <c r="J545" s="51">
        <v>544</v>
      </c>
      <c r="M545" s="15">
        <v>20</v>
      </c>
      <c r="N545" s="15" t="s">
        <v>258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  <v>0</v>
      </c>
      <c r="F546" s="94">
        <f t="shared" si="35"/>
        <v>0</v>
      </c>
      <c r="G546" s="94">
        <f t="shared" si="36"/>
      </c>
      <c r="H546" s="94">
        <f>IF(AND(M546&gt;0,M546&lt;=STATS!$C$22),1,"")</f>
        <v>1</v>
      </c>
      <c r="J546" s="51">
        <v>545</v>
      </c>
      <c r="M546" s="15">
        <v>18</v>
      </c>
      <c r="N546" s="15" t="s">
        <v>258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M547" s="15">
        <v>25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M548" s="15">
        <v>26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M549" s="15">
        <v>36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M550" s="15">
        <v>32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  <v>0</v>
      </c>
      <c r="F551" s="94">
        <f t="shared" si="35"/>
        <v>0</v>
      </c>
      <c r="G551" s="94">
        <f t="shared" si="36"/>
      </c>
      <c r="H551" s="94">
        <f>IF(AND(M551&gt;0,M551&lt;=STATS!$C$22),1,"")</f>
        <v>1</v>
      </c>
      <c r="J551" s="51">
        <v>550</v>
      </c>
      <c r="M551" s="15">
        <v>9</v>
      </c>
      <c r="N551" s="15" t="s">
        <v>259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  <v>0</v>
      </c>
      <c r="F552" s="94">
        <f t="shared" si="35"/>
        <v>0</v>
      </c>
      <c r="G552" s="94">
        <f t="shared" si="36"/>
      </c>
      <c r="H552" s="94">
        <f>IF(AND(M552&gt;0,M552&lt;=STATS!$C$22),1,"")</f>
        <v>1</v>
      </c>
      <c r="J552" s="51">
        <v>551</v>
      </c>
      <c r="M552" s="15">
        <v>10</v>
      </c>
      <c r="N552" s="15" t="s">
        <v>259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M553" s="15">
        <v>22</v>
      </c>
      <c r="N553" s="15" t="s">
        <v>258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M554" s="15">
        <v>25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M555" s="15">
        <v>22</v>
      </c>
      <c r="N555" s="15" t="s">
        <v>258</v>
      </c>
      <c r="Q555" s="22"/>
      <c r="R555" s="22"/>
      <c r="S555" s="54"/>
    </row>
    <row r="556" spans="2:82" ht="12.75">
      <c r="B556" s="94">
        <f t="shared" si="33"/>
        <v>4</v>
      </c>
      <c r="C556" s="94">
        <f>IF(COUNT(Q556:EC556)&gt;0,COUNT(Q556:EC556),"")</f>
        <v>4</v>
      </c>
      <c r="D556" s="94">
        <f>IF(COUNT(S556:EC556)&gt;0,COUNT(S556:EC556),"")</f>
        <v>4</v>
      </c>
      <c r="E556" s="94">
        <f t="shared" si="34"/>
        <v>4</v>
      </c>
      <c r="F556" s="94">
        <f t="shared" si="35"/>
        <v>4</v>
      </c>
      <c r="G556" s="94">
        <f t="shared" si="36"/>
        <v>3</v>
      </c>
      <c r="H556" s="94">
        <f>IF(AND(M556&gt;0,M556&lt;=STATS!$C$22),1,"")</f>
        <v>1</v>
      </c>
      <c r="J556" s="51">
        <v>555</v>
      </c>
      <c r="M556" s="15">
        <v>3</v>
      </c>
      <c r="N556" s="15" t="s">
        <v>257</v>
      </c>
      <c r="Q556" s="22"/>
      <c r="R556" s="22"/>
      <c r="S556" s="54"/>
      <c r="AJ556" s="15">
        <v>1</v>
      </c>
      <c r="AY556" s="15">
        <v>1</v>
      </c>
      <c r="BM556" s="15">
        <v>1</v>
      </c>
      <c r="CD556" s="15">
        <v>1</v>
      </c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  <v>0</v>
      </c>
      <c r="F557" s="94">
        <f t="shared" si="35"/>
        <v>0</v>
      </c>
      <c r="G557" s="94">
        <f t="shared" si="36"/>
      </c>
      <c r="H557" s="94">
        <f>IF(AND(M557&gt;0,M557&lt;=STATS!$C$22),1,"")</f>
        <v>1</v>
      </c>
      <c r="J557" s="51">
        <v>556</v>
      </c>
      <c r="M557" s="15">
        <v>0.5</v>
      </c>
      <c r="N557" s="15" t="s">
        <v>259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  <v>0</v>
      </c>
      <c r="F558" s="94">
        <f t="shared" si="35"/>
        <v>0</v>
      </c>
      <c r="G558" s="94">
        <f t="shared" si="36"/>
      </c>
      <c r="H558" s="94">
        <f>IF(AND(M558&gt;0,M558&lt;=STATS!$C$22),1,"")</f>
        <v>1</v>
      </c>
      <c r="J558" s="51">
        <v>557</v>
      </c>
      <c r="M558" s="15">
        <v>14</v>
      </c>
      <c r="N558" s="15" t="s">
        <v>259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M559" s="15">
        <v>22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  <v>0</v>
      </c>
      <c r="F560" s="94">
        <f t="shared" si="35"/>
        <v>0</v>
      </c>
      <c r="G560" s="94">
        <f t="shared" si="36"/>
      </c>
      <c r="H560" s="94">
        <f>IF(AND(M560&gt;0,M560&lt;=STATS!$C$22),1,"")</f>
        <v>1</v>
      </c>
      <c r="J560" s="51">
        <v>559</v>
      </c>
      <c r="M560" s="15">
        <v>4</v>
      </c>
      <c r="N560" s="15" t="s">
        <v>259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M561" s="15">
        <v>28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M562" s="15">
        <v>37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M563" s="15">
        <v>34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M564" s="15">
        <v>29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  <v>0</v>
      </c>
      <c r="F565" s="94">
        <f t="shared" si="35"/>
        <v>0</v>
      </c>
      <c r="G565" s="94">
        <f t="shared" si="36"/>
      </c>
      <c r="H565" s="94">
        <f>IF(AND(M565&gt;0,M565&lt;=STATS!$C$22),1,"")</f>
        <v>1</v>
      </c>
      <c r="J565" s="51">
        <v>564</v>
      </c>
      <c r="M565" s="15">
        <v>3</v>
      </c>
      <c r="N565" s="15" t="s">
        <v>259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M566" s="15">
        <v>27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M567" s="15">
        <v>31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M568" s="15">
        <v>34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  <v>0</v>
      </c>
      <c r="F569" s="94">
        <f t="shared" si="35"/>
        <v>0</v>
      </c>
      <c r="G569" s="94">
        <f t="shared" si="36"/>
      </c>
      <c r="H569" s="94">
        <f>IF(AND(M569&gt;0,M569&lt;=STATS!$C$22),1,"")</f>
        <v>1</v>
      </c>
      <c r="J569" s="51">
        <v>568</v>
      </c>
      <c r="M569" s="15">
        <v>7</v>
      </c>
      <c r="N569" s="15" t="s">
        <v>258</v>
      </c>
      <c r="Q569" s="22"/>
      <c r="R569" s="22"/>
      <c r="S569" s="54"/>
    </row>
    <row r="570" spans="2:65" ht="12.75">
      <c r="B570" s="94">
        <f t="shared" si="33"/>
        <v>2</v>
      </c>
      <c r="C570" s="94">
        <f>IF(COUNT(Q570:EC570)&gt;0,COUNT(Q570:EC570),"")</f>
        <v>2</v>
      </c>
      <c r="D570" s="94">
        <f>IF(COUNT(S570:EC570)&gt;0,COUNT(S570:EC570),"")</f>
        <v>2</v>
      </c>
      <c r="E570" s="94">
        <f t="shared" si="34"/>
        <v>2</v>
      </c>
      <c r="F570" s="94">
        <f t="shared" si="35"/>
        <v>2</v>
      </c>
      <c r="G570" s="94">
        <f t="shared" si="36"/>
        <v>1</v>
      </c>
      <c r="H570" s="94">
        <f>IF(AND(M570&gt;0,M570&lt;=STATS!$C$22),1,"")</f>
        <v>1</v>
      </c>
      <c r="J570" s="51">
        <v>569</v>
      </c>
      <c r="M570" s="15">
        <v>1</v>
      </c>
      <c r="N570" s="15" t="s">
        <v>258</v>
      </c>
      <c r="Q570" s="22"/>
      <c r="R570" s="22"/>
      <c r="S570" s="54"/>
      <c r="V570" s="15">
        <v>1</v>
      </c>
      <c r="BM570" s="15">
        <v>1</v>
      </c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  <v>0</v>
      </c>
      <c r="F571" s="94">
        <f t="shared" si="35"/>
        <v>0</v>
      </c>
      <c r="G571" s="94">
        <f t="shared" si="36"/>
      </c>
      <c r="H571" s="94">
        <f>IF(AND(M571&gt;0,M571&lt;=STATS!$C$22),1,"")</f>
        <v>1</v>
      </c>
      <c r="J571" s="51">
        <v>570</v>
      </c>
      <c r="M571" s="15">
        <v>9</v>
      </c>
      <c r="N571" s="15" t="s">
        <v>259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  <v>0</v>
      </c>
      <c r="F572" s="94">
        <f t="shared" si="35"/>
        <v>0</v>
      </c>
      <c r="G572" s="94">
        <f t="shared" si="36"/>
      </c>
      <c r="H572" s="94">
        <f>IF(AND(M572&gt;0,M572&lt;=STATS!$C$22),1,"")</f>
        <v>1</v>
      </c>
      <c r="J572" s="51">
        <v>571</v>
      </c>
      <c r="M572" s="15">
        <v>20</v>
      </c>
      <c r="N572" s="15" t="s">
        <v>259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  <v>0</v>
      </c>
      <c r="F573" s="94">
        <f t="shared" si="35"/>
        <v>0</v>
      </c>
      <c r="G573" s="94">
        <f t="shared" si="36"/>
      </c>
      <c r="H573" s="94">
        <f>IF(AND(M573&gt;0,M573&lt;=STATS!$C$22),1,"")</f>
        <v>1</v>
      </c>
      <c r="J573" s="51">
        <v>572</v>
      </c>
      <c r="M573" s="15">
        <v>9</v>
      </c>
      <c r="N573" s="15" t="s">
        <v>259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M574" s="15">
        <v>33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M575" s="15">
        <v>42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M576" s="15">
        <v>36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M577" s="15">
        <v>31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M578" s="15">
        <v>32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M579" s="15">
        <v>38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M580" s="15">
        <v>43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M581" s="15">
        <v>39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  <v>0</v>
      </c>
      <c r="F582" s="94">
        <f t="shared" si="39"/>
        <v>0</v>
      </c>
      <c r="G582" s="94">
        <f t="shared" si="36"/>
      </c>
      <c r="H582" s="94">
        <f>IF(AND(M582&gt;0,M582&lt;=STATS!$C$22),1,"")</f>
        <v>1</v>
      </c>
      <c r="J582" s="51">
        <v>581</v>
      </c>
      <c r="M582" s="15">
        <v>7</v>
      </c>
      <c r="N582" s="15" t="s">
        <v>258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  <v>0</v>
      </c>
      <c r="F583" s="94">
        <f t="shared" si="39"/>
        <v>0</v>
      </c>
      <c r="G583" s="94">
        <f t="shared" si="36"/>
      </c>
      <c r="H583" s="94">
        <f>IF(AND(M583&gt;0,M583&lt;=STATS!$C$22),1,"")</f>
        <v>1</v>
      </c>
      <c r="J583" s="51">
        <v>582</v>
      </c>
      <c r="M583" s="15">
        <v>2</v>
      </c>
      <c r="N583" s="15" t="s">
        <v>258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M584" s="15">
        <v>32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M585" s="15">
        <v>37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M586" s="15">
        <v>42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M587" s="15">
        <v>41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M588" s="15">
        <v>40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M589" s="15">
        <v>44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M590" s="15">
        <v>56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M591" s="15">
        <v>58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M592" s="15">
        <v>46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M593" s="15">
        <v>34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  <v>0</v>
      </c>
      <c r="F594" s="94">
        <f t="shared" si="39"/>
        <v>0</v>
      </c>
      <c r="G594" s="94">
        <f t="shared" si="36"/>
      </c>
      <c r="H594" s="94">
        <f>IF(AND(M594&gt;0,M594&lt;=STATS!$C$22),1,"")</f>
        <v>1</v>
      </c>
      <c r="J594" s="51">
        <v>593</v>
      </c>
      <c r="M594" s="15">
        <v>2</v>
      </c>
      <c r="N594" s="15" t="s">
        <v>258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  <v>0</v>
      </c>
      <c r="F595" s="94">
        <f t="shared" si="39"/>
        <v>0</v>
      </c>
      <c r="G595" s="94">
        <f t="shared" si="36"/>
      </c>
      <c r="H595" s="94">
        <f>IF(AND(M595&gt;0,M595&lt;=STATS!$C$22),1,"")</f>
        <v>1</v>
      </c>
      <c r="J595" s="51">
        <v>594</v>
      </c>
      <c r="M595" s="15">
        <v>1</v>
      </c>
      <c r="N595" s="15" t="s">
        <v>259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M596" s="15">
        <v>33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M597" s="15">
        <v>41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M598" s="15">
        <v>46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M599" s="15">
        <v>47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M600" s="15">
        <v>50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M601" s="15">
        <v>55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M602" s="15">
        <v>62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M603" s="15">
        <v>60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M604" s="15">
        <v>40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M605" s="15">
        <v>29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P606" s="15" t="s">
        <v>260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  <v>0</v>
      </c>
      <c r="F607" s="94">
        <f t="shared" si="39"/>
        <v>0</v>
      </c>
      <c r="G607" s="94">
        <f t="shared" si="40"/>
      </c>
      <c r="H607" s="94">
        <f>IF(AND(M607&gt;0,M607&lt;=STATS!$C$22),1,"")</f>
        <v>1</v>
      </c>
      <c r="J607" s="51">
        <v>606</v>
      </c>
      <c r="M607" s="15">
        <v>18</v>
      </c>
      <c r="N607" s="15" t="s">
        <v>259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M608" s="15">
        <v>36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M609" s="15">
        <v>44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M610" s="15">
        <v>48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M611" s="15">
        <v>55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M612" s="15">
        <v>59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M613" s="15">
        <v>59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M614" s="15">
        <v>61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M615" s="15">
        <v>52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M616" s="15">
        <v>36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  <v>0</v>
      </c>
      <c r="F617" s="94">
        <f t="shared" si="39"/>
        <v>0</v>
      </c>
      <c r="G617" s="94">
        <f t="shared" si="40"/>
      </c>
      <c r="H617" s="94">
        <f>IF(AND(M617&gt;0,M617&lt;=STATS!$C$22),1,"")</f>
        <v>1</v>
      </c>
      <c r="J617" s="51">
        <v>616</v>
      </c>
      <c r="M617" s="15">
        <v>20</v>
      </c>
      <c r="N617" s="15" t="s">
        <v>258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  <v>0</v>
      </c>
      <c r="F618" s="94">
        <f t="shared" si="39"/>
        <v>0</v>
      </c>
      <c r="G618" s="94">
        <f t="shared" si="40"/>
      </c>
      <c r="H618" s="94">
        <f>IF(AND(M618&gt;0,M618&lt;=STATS!$C$22),1,"")</f>
        <v>1</v>
      </c>
      <c r="J618" s="51">
        <v>617</v>
      </c>
      <c r="M618" s="15">
        <v>14</v>
      </c>
      <c r="N618" s="15" t="s">
        <v>258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M619" s="15">
        <v>32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M620" s="15">
        <v>44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M621" s="15">
        <v>50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M622" s="15">
        <v>60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M623" s="15">
        <v>61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M624" s="15">
        <v>57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M625" s="15">
        <v>57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M626" s="15">
        <v>34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  <v>0</v>
      </c>
      <c r="F627" s="94">
        <f t="shared" si="39"/>
        <v>0</v>
      </c>
      <c r="G627" s="94">
        <f t="shared" si="40"/>
      </c>
      <c r="H627" s="94">
        <f>IF(AND(M627&gt;0,M627&lt;=STATS!$C$22),1,"")</f>
        <v>1</v>
      </c>
      <c r="J627" s="51">
        <v>626</v>
      </c>
      <c r="M627" s="15">
        <v>19</v>
      </c>
      <c r="N627" s="15" t="s">
        <v>259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M628" s="15">
        <v>26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M629" s="15">
        <v>32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M630" s="15">
        <v>44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M631" s="15">
        <v>53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M632" s="15">
        <v>60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M633" s="15">
        <v>59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M634" s="15">
        <v>48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M635" s="15">
        <v>35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  <v>0</v>
      </c>
      <c r="F636" s="94">
        <f t="shared" si="39"/>
        <v>0</v>
      </c>
      <c r="G636" s="94">
        <f t="shared" si="40"/>
      </c>
      <c r="H636" s="94">
        <f>IF(AND(M636&gt;0,M636&lt;=STATS!$C$22),1,"")</f>
        <v>1</v>
      </c>
      <c r="J636" s="51">
        <v>635</v>
      </c>
      <c r="M636" s="15">
        <v>20</v>
      </c>
      <c r="N636" s="15" t="s">
        <v>258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M637" s="15">
        <v>25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M638" s="15">
        <v>27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  <v>0</v>
      </c>
      <c r="F639" s="94">
        <f t="shared" si="39"/>
        <v>0</v>
      </c>
      <c r="G639" s="94">
        <f t="shared" si="40"/>
      </c>
      <c r="H639" s="94">
        <f>IF(AND(M639&gt;0,M639&lt;=STATS!$C$22),1,"")</f>
        <v>1</v>
      </c>
      <c r="J639" s="51">
        <v>638</v>
      </c>
      <c r="M639" s="15">
        <v>5</v>
      </c>
      <c r="N639" s="15" t="s">
        <v>258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M640" s="15">
        <v>33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M641" s="15">
        <v>42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M642" s="15">
        <v>49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M643" s="15">
        <v>57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M644" s="15">
        <v>47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M645" s="15">
        <v>39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M646" s="15">
        <v>30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  <v>0</v>
      </c>
      <c r="F647" s="94">
        <f t="shared" si="43"/>
        <v>0</v>
      </c>
      <c r="G647" s="94">
        <f t="shared" si="40"/>
      </c>
      <c r="H647" s="94">
        <f>IF(AND(M647&gt;0,M647&lt;=STATS!$C$22),1,"")</f>
        <v>1</v>
      </c>
      <c r="J647" s="51">
        <v>646</v>
      </c>
      <c r="M647" s="15">
        <v>10</v>
      </c>
      <c r="N647" s="15" t="s">
        <v>259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M648" s="15">
        <v>27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M649" s="15">
        <v>28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  <v>0</v>
      </c>
      <c r="F650" s="94">
        <f t="shared" si="43"/>
        <v>0</v>
      </c>
      <c r="G650" s="94">
        <f t="shared" si="40"/>
      </c>
      <c r="H650" s="94">
        <f>IF(AND(M650&gt;0,M650&lt;=STATS!$C$22),1,"")</f>
        <v>1</v>
      </c>
      <c r="J650" s="51">
        <v>649</v>
      </c>
      <c r="M650" s="15">
        <v>1</v>
      </c>
      <c r="N650" s="15" t="s">
        <v>259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  <v>0</v>
      </c>
      <c r="F651" s="94">
        <f t="shared" si="43"/>
        <v>0</v>
      </c>
      <c r="G651" s="94">
        <f t="shared" si="40"/>
      </c>
      <c r="H651" s="94">
        <f>IF(AND(M651&gt;0,M651&lt;=STATS!$C$22),1,"")</f>
        <v>1</v>
      </c>
      <c r="J651" s="51">
        <v>650</v>
      </c>
      <c r="M651" s="15">
        <v>5</v>
      </c>
      <c r="N651" s="15" t="s">
        <v>259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M652" s="15">
        <v>28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M653" s="15">
        <v>31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M654" s="15">
        <v>42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M655" s="15">
        <v>46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M656" s="15">
        <v>41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M657" s="15">
        <v>36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M658" s="15">
        <v>25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M659" s="15">
        <v>22</v>
      </c>
      <c r="N659" s="15" t="s">
        <v>259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M660" s="15">
        <v>26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M661" s="15">
        <v>23</v>
      </c>
      <c r="N661" s="15" t="s">
        <v>258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  <v>0</v>
      </c>
      <c r="F662" s="94">
        <f t="shared" si="43"/>
        <v>0</v>
      </c>
      <c r="G662" s="94">
        <f t="shared" si="40"/>
      </c>
      <c r="H662" s="94">
        <f>IF(AND(M662&gt;0,M662&lt;=STATS!$C$22),1,"")</f>
        <v>1</v>
      </c>
      <c r="J662" s="51">
        <v>661</v>
      </c>
      <c r="M662" s="15">
        <v>6</v>
      </c>
      <c r="N662" s="15" t="s">
        <v>259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M663" s="15">
        <v>25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M664" s="15">
        <v>32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M665" s="15">
        <v>40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M666" s="15">
        <v>42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M667" s="15">
        <v>38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M668" s="15">
        <v>31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  <v>0</v>
      </c>
      <c r="F669" s="94">
        <f t="shared" si="43"/>
        <v>0</v>
      </c>
      <c r="G669" s="94">
        <f t="shared" si="44"/>
      </c>
      <c r="H669" s="94">
        <f>IF(AND(M669&gt;0,M669&lt;=STATS!$C$22),1,"")</f>
        <v>1</v>
      </c>
      <c r="J669" s="51">
        <v>668</v>
      </c>
      <c r="M669" s="15">
        <v>12</v>
      </c>
      <c r="N669" s="15" t="s">
        <v>259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  <v>0</v>
      </c>
      <c r="F670" s="94">
        <f t="shared" si="43"/>
        <v>0</v>
      </c>
      <c r="G670" s="94">
        <f t="shared" si="44"/>
      </c>
      <c r="H670" s="94">
        <f>IF(AND(M670&gt;0,M670&lt;=STATS!$C$22),1,"")</f>
        <v>1</v>
      </c>
      <c r="J670" s="51">
        <v>669</v>
      </c>
      <c r="M670" s="15">
        <v>18</v>
      </c>
      <c r="N670" s="15" t="s">
        <v>258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  <v>0</v>
      </c>
      <c r="F671" s="94">
        <f t="shared" si="43"/>
        <v>0</v>
      </c>
      <c r="G671" s="94">
        <f t="shared" si="44"/>
      </c>
      <c r="H671" s="94">
        <f>IF(AND(M671&gt;0,M671&lt;=STATS!$C$22),1,"")</f>
        <v>1</v>
      </c>
      <c r="J671" s="51">
        <v>670</v>
      </c>
      <c r="M671" s="15">
        <v>16</v>
      </c>
      <c r="N671" s="15" t="s">
        <v>258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  <v>0</v>
      </c>
      <c r="F672" s="94">
        <f t="shared" si="43"/>
        <v>0</v>
      </c>
      <c r="G672" s="94">
        <f t="shared" si="44"/>
      </c>
      <c r="H672" s="94">
        <f>IF(AND(M672&gt;0,M672&lt;=STATS!$C$22),1,"")</f>
        <v>1</v>
      </c>
      <c r="J672" s="51">
        <v>671</v>
      </c>
      <c r="M672" s="15">
        <v>1</v>
      </c>
      <c r="N672" s="15" t="s">
        <v>259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  <v>0</v>
      </c>
      <c r="F673" s="94">
        <f t="shared" si="43"/>
        <v>0</v>
      </c>
      <c r="G673" s="94">
        <f t="shared" si="44"/>
      </c>
      <c r="H673" s="94">
        <f>IF(AND(M673&gt;0,M673&lt;=STATS!$C$22),1,"")</f>
        <v>1</v>
      </c>
      <c r="J673" s="51">
        <v>672</v>
      </c>
      <c r="M673" s="15">
        <v>16</v>
      </c>
      <c r="N673" s="15" t="s">
        <v>258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M674" s="15">
        <v>27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M675" s="15">
        <v>30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M676" s="15">
        <v>32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M677" s="15">
        <v>23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M678" s="15">
        <v>31</v>
      </c>
      <c r="N678" s="15" t="s">
        <v>258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M679" s="15">
        <v>21</v>
      </c>
      <c r="N679" s="15" t="s">
        <v>258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  <v>0</v>
      </c>
      <c r="F680" s="94">
        <f t="shared" si="43"/>
        <v>0</v>
      </c>
      <c r="G680" s="94">
        <f t="shared" si="44"/>
      </c>
      <c r="H680" s="94">
        <f>IF(AND(M680&gt;0,M680&lt;=STATS!$C$22),1,"")</f>
        <v>1</v>
      </c>
      <c r="J680" s="51">
        <v>679</v>
      </c>
      <c r="M680" s="15">
        <v>10</v>
      </c>
      <c r="N680" s="15" t="s">
        <v>258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  <v>0</v>
      </c>
      <c r="F681" s="94">
        <f t="shared" si="43"/>
        <v>0</v>
      </c>
      <c r="G681" s="94">
        <f t="shared" si="44"/>
      </c>
      <c r="H681" s="94">
        <f>IF(AND(M681&gt;0,M681&lt;=STATS!$C$22),1,"")</f>
        <v>1</v>
      </c>
      <c r="J681" s="51">
        <v>680</v>
      </c>
      <c r="M681" s="15">
        <v>11</v>
      </c>
      <c r="N681" s="15" t="s">
        <v>258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  <v>0</v>
      </c>
      <c r="F682" s="94">
        <f t="shared" si="43"/>
        <v>0</v>
      </c>
      <c r="G682" s="94">
        <f t="shared" si="44"/>
      </c>
      <c r="H682" s="94">
        <f>IF(AND(M682&gt;0,M682&lt;=STATS!$C$22),1,"")</f>
        <v>1</v>
      </c>
      <c r="J682" s="51">
        <v>681</v>
      </c>
      <c r="M682" s="15">
        <v>3</v>
      </c>
      <c r="N682" s="15" t="s">
        <v>258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  <v>0</v>
      </c>
      <c r="F683" s="94">
        <f t="shared" si="43"/>
        <v>0</v>
      </c>
      <c r="G683" s="94">
        <f t="shared" si="44"/>
      </c>
      <c r="H683" s="94">
        <f>IF(AND(M683&gt;0,M683&lt;=STATS!$C$22),1,"")</f>
        <v>1</v>
      </c>
      <c r="J683" s="51">
        <v>682</v>
      </c>
      <c r="M683" s="15">
        <v>5</v>
      </c>
      <c r="N683" s="15" t="s">
        <v>258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  <v>0</v>
      </c>
      <c r="F684" s="94">
        <f t="shared" si="43"/>
        <v>0</v>
      </c>
      <c r="G684" s="94">
        <f t="shared" si="44"/>
      </c>
      <c r="H684" s="94">
        <f>IF(AND(M684&gt;0,M684&lt;=STATS!$C$22),1,"")</f>
        <v>1</v>
      </c>
      <c r="J684" s="51">
        <v>683</v>
      </c>
      <c r="M684" s="15">
        <v>6</v>
      </c>
      <c r="N684" s="15" t="s">
        <v>258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  <v>0</v>
      </c>
      <c r="F685" s="94">
        <f t="shared" si="43"/>
        <v>0</v>
      </c>
      <c r="G685" s="94">
        <f t="shared" si="44"/>
      </c>
      <c r="H685" s="94">
        <f>IF(AND(M685&gt;0,M685&lt;=STATS!$C$22),1,"")</f>
        <v>1</v>
      </c>
      <c r="J685" s="51">
        <v>684</v>
      </c>
      <c r="M685" s="15">
        <v>2</v>
      </c>
      <c r="N685" s="15" t="s">
        <v>258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  <v>0</v>
      </c>
      <c r="F686" s="94">
        <f t="shared" si="43"/>
        <v>0</v>
      </c>
      <c r="G686" s="94">
        <f t="shared" si="44"/>
      </c>
      <c r="H686" s="94">
        <f>IF(AND(M686&gt;0,M686&lt;=STATS!$C$22),1,"")</f>
        <v>1</v>
      </c>
      <c r="J686" s="51">
        <v>685</v>
      </c>
      <c r="M686" s="15">
        <v>2</v>
      </c>
      <c r="N686" s="15" t="s">
        <v>258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paperSize="17" scale="58" r:id="rId3"/>
  <colBreaks count="2" manualBreakCount="2">
    <brk id="52" max="685" man="1"/>
    <brk id="97" max="68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ht="12.75">
      <c r="A2" s="93" t="s">
        <v>213</v>
      </c>
    </row>
    <row r="3" ht="12.75">
      <c r="A3" s="93" t="s">
        <v>158</v>
      </c>
    </row>
    <row r="4" ht="12.75">
      <c r="A4" s="93" t="s">
        <v>163</v>
      </c>
    </row>
    <row r="5" ht="12.75">
      <c r="A5" s="96" t="s">
        <v>214</v>
      </c>
    </row>
    <row r="6" ht="12.75">
      <c r="A6" s="96" t="s">
        <v>245</v>
      </c>
    </row>
    <row r="7" ht="12.75">
      <c r="A7" s="96" t="s">
        <v>248</v>
      </c>
    </row>
    <row r="9" spans="1:2" ht="12.75">
      <c r="A9" s="1" t="s">
        <v>246</v>
      </c>
      <c r="B9" s="1" t="s">
        <v>247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tabSelected="1" workbookViewId="0" topLeftCell="A1">
      <pane xSplit="2" ySplit="1" topLeftCell="B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Z1" sqref="BZ1:CC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hidden="1" customWidth="1"/>
    <col min="6" max="6" width="6.7109375" style="0" customWidth="1"/>
    <col min="7" max="8" width="6.7109375" style="0" hidden="1" customWidth="1"/>
    <col min="9" max="9" width="6.7109375" style="0" customWidth="1"/>
    <col min="10" max="10" width="6.7109375" style="0" hidden="1" customWidth="1"/>
    <col min="11" max="11" width="6.7109375" style="0" customWidth="1"/>
    <col min="12" max="14" width="6.7109375" style="0" hidden="1" customWidth="1"/>
    <col min="15" max="16" width="6.7109375" style="0" customWidth="1"/>
    <col min="17" max="17" width="6.7109375" style="0" hidden="1" customWidth="1"/>
    <col min="18" max="18" width="6.7109375" style="0" customWidth="1"/>
    <col min="19" max="19" width="6.7109375" style="0" hidden="1" customWidth="1"/>
    <col min="20" max="20" width="6.7109375" style="0" customWidth="1"/>
    <col min="21" max="22" width="6.7109375" style="0" hidden="1" customWidth="1"/>
    <col min="23" max="23" width="6.7109375" style="0" customWidth="1"/>
    <col min="24" max="31" width="6.7109375" style="0" hidden="1" customWidth="1"/>
    <col min="32" max="32" width="6.7109375" style="0" customWidth="1"/>
    <col min="33" max="36" width="6.7109375" style="0" hidden="1" customWidth="1"/>
    <col min="37" max="38" width="6.7109375" style="0" customWidth="1"/>
    <col min="39" max="39" width="6.7109375" style="0" hidden="1" customWidth="1"/>
    <col min="40" max="40" width="6.7109375" style="0" customWidth="1"/>
    <col min="41" max="42" width="6.7109375" style="0" hidden="1" customWidth="1"/>
    <col min="43" max="43" width="6.7109375" style="0" customWidth="1"/>
    <col min="44" max="44" width="6.7109375" style="0" hidden="1" customWidth="1"/>
    <col min="45" max="46" width="6.7109375" style="0" customWidth="1"/>
    <col min="47" max="49" width="6.7109375" style="0" hidden="1" customWidth="1"/>
    <col min="50" max="50" width="6.7109375" style="0" customWidth="1"/>
    <col min="51" max="51" width="6.7109375" style="0" hidden="1" customWidth="1"/>
    <col min="52" max="52" width="6.7109375" style="0" customWidth="1"/>
    <col min="53" max="58" width="6.7109375" style="0" hidden="1" customWidth="1"/>
    <col min="59" max="59" width="6.7109375" style="0" customWidth="1"/>
    <col min="60" max="60" width="6.7109375" style="0" hidden="1" customWidth="1"/>
    <col min="61" max="61" width="6.7109375" style="0" customWidth="1"/>
    <col min="62" max="65" width="6.7109375" style="0" hidden="1" customWidth="1"/>
    <col min="66" max="69" width="6.7109375" style="0" customWidth="1"/>
    <col min="70" max="72" width="6.7109375" style="0" hidden="1" customWidth="1"/>
    <col min="73" max="73" width="6.7109375" style="0" customWidth="1"/>
    <col min="74" max="76" width="6.7109375" style="0" hidden="1" customWidth="1"/>
    <col min="77" max="77" width="6.7109375" style="0" customWidth="1"/>
    <col min="78" max="81" width="6.7109375" style="0" hidden="1" customWidth="1"/>
    <col min="82" max="82" width="6.7109375" style="0" customWidth="1"/>
    <col min="83" max="92" width="6.7109375" style="0" hidden="1" customWidth="1"/>
    <col min="93" max="93" width="6.7109375" style="0" customWidth="1"/>
    <col min="94" max="104" width="6.7109375" style="0" hidden="1" customWidth="1"/>
    <col min="105" max="105" width="6.7109375" style="0" customWidth="1"/>
    <col min="106" max="108" width="6.7109375" style="0" hidden="1" customWidth="1"/>
    <col min="109" max="118" width="6.7109375" style="0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213</v>
      </c>
      <c r="B2" s="80" t="str">
        <f>IF('ENTRY '!I2="","",'ENTRY '!I2)</f>
        <v>Big Lake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158</v>
      </c>
      <c r="B3" s="80" t="str">
        <f>IF('ENTRY '!I3="","",'ENTRY '!I3)</f>
        <v>Vilas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163</v>
      </c>
      <c r="B4" s="80">
        <f>IF('ENTRY '!I4="","",'ENTRY '!I4)</f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215</v>
      </c>
      <c r="B5" s="87" t="str">
        <f>IF('ENTRY '!I5="","",'ENTRY '!I5)</f>
        <v>8/7/07 - 8/8/07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  <v>0.9523809523809524</v>
      </c>
      <c r="G7" s="78">
        <f t="shared" si="0"/>
      </c>
      <c r="H7" s="78">
        <f t="shared" si="0"/>
      </c>
      <c r="I7" s="78">
        <f t="shared" si="0"/>
        <v>47.61904761904761</v>
      </c>
      <c r="J7" s="78">
        <f t="shared" si="0"/>
      </c>
      <c r="K7" s="78">
        <f t="shared" si="0"/>
        <v>5.714285714285714</v>
      </c>
      <c r="L7" s="78">
        <f t="shared" si="0"/>
      </c>
      <c r="M7" s="78">
        <f t="shared" si="0"/>
      </c>
      <c r="N7" s="78">
        <f t="shared" si="0"/>
      </c>
      <c r="O7" s="78">
        <f t="shared" si="0"/>
        <v>1.9047619047619049</v>
      </c>
      <c r="P7" s="78">
        <f t="shared" si="0"/>
        <v>0.9523809523809524</v>
      </c>
      <c r="Q7" s="78">
        <f t="shared" si="0"/>
      </c>
      <c r="R7" s="78">
        <f t="shared" si="0"/>
        <v>13.333333333333334</v>
      </c>
      <c r="S7" s="78">
        <f t="shared" si="0"/>
      </c>
      <c r="T7" s="78">
        <f t="shared" si="0"/>
        <v>0.9523809523809524</v>
      </c>
      <c r="U7" s="78">
        <f t="shared" si="0"/>
      </c>
      <c r="V7" s="78">
        <f t="shared" si="0"/>
      </c>
      <c r="W7" s="78">
        <f t="shared" si="0"/>
        <v>3.8095238095238098</v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  <v>7.6190476190476195</v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  <v>13.333333333333334</v>
      </c>
      <c r="AL7" s="78">
        <f t="shared" si="0"/>
        <v>0.9523809523809524</v>
      </c>
      <c r="AM7" s="78">
        <f t="shared" si="0"/>
      </c>
      <c r="AN7" s="78">
        <f t="shared" si="0"/>
        <v>26.666666666666668</v>
      </c>
      <c r="AO7" s="78">
        <f t="shared" si="0"/>
      </c>
      <c r="AP7" s="78">
        <f t="shared" si="0"/>
      </c>
      <c r="AQ7" s="78">
        <f t="shared" si="0"/>
        <v>9.523809523809524</v>
      </c>
      <c r="AR7" s="78">
        <f t="shared" si="0"/>
      </c>
      <c r="AS7" s="78">
        <f t="shared" si="0"/>
        <v>0.9523809523809524</v>
      </c>
      <c r="AT7" s="78">
        <f t="shared" si="0"/>
        <v>2.857142857142857</v>
      </c>
      <c r="AU7" s="78">
        <f t="shared" si="0"/>
      </c>
      <c r="AV7" s="78">
        <f t="shared" si="0"/>
      </c>
      <c r="AW7" s="78">
        <f t="shared" si="0"/>
      </c>
      <c r="AX7" s="78">
        <f t="shared" si="0"/>
        <v>0.9523809523809524</v>
      </c>
      <c r="AY7" s="78">
        <f t="shared" si="0"/>
      </c>
      <c r="AZ7" s="78">
        <f t="shared" si="0"/>
        <v>8.571428571428571</v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  <v>5.714285714285714</v>
      </c>
      <c r="BH7" s="78">
        <f t="shared" si="0"/>
      </c>
      <c r="BI7" s="78">
        <f t="shared" si="0"/>
        <v>1.9047619047619049</v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  <v>3.8095238095238098</v>
      </c>
      <c r="BO7" s="78">
        <f t="shared" si="0"/>
        <v>1.9047619047619049</v>
      </c>
      <c r="BP7" s="78">
        <f t="shared" si="0"/>
        <v>5.714285714285714</v>
      </c>
      <c r="BQ7" s="78">
        <f aca="true" t="shared" si="1" ref="BQ7:DN7">IF(BQ11="","",(BQ11/$C$18)*100)</f>
        <v>25.71428571428571</v>
      </c>
      <c r="BR7" s="78">
        <f t="shared" si="1"/>
      </c>
      <c r="BS7" s="78">
        <f t="shared" si="1"/>
      </c>
      <c r="BT7" s="78">
        <f t="shared" si="1"/>
      </c>
      <c r="BU7" s="78">
        <f t="shared" si="1"/>
        <v>22.857142857142858</v>
      </c>
      <c r="BV7" s="78">
        <f t="shared" si="1"/>
      </c>
      <c r="BW7" s="78">
        <f t="shared" si="1"/>
      </c>
      <c r="BX7" s="78">
        <f t="shared" si="1"/>
      </c>
      <c r="BY7" s="78">
        <f t="shared" si="1"/>
        <v>0.9523809523809524</v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  <v>9.523809523809524</v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  <v>0.9523809523809524</v>
      </c>
      <c r="CP7" s="78">
        <f t="shared" si="1"/>
      </c>
      <c r="CQ7" s="78">
        <f t="shared" si="1"/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  <v>26.666666666666668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  <v>0.3021148036253776</v>
      </c>
      <c r="G8" s="78">
        <f t="shared" si="2"/>
      </c>
      <c r="H8" s="78">
        <f t="shared" si="2"/>
      </c>
      <c r="I8" s="78">
        <f t="shared" si="2"/>
        <v>15.105740181268882</v>
      </c>
      <c r="J8" s="78">
        <f t="shared" si="2"/>
      </c>
      <c r="K8" s="78">
        <f t="shared" si="2"/>
        <v>1.812688821752266</v>
      </c>
      <c r="L8" s="78">
        <f t="shared" si="2"/>
      </c>
      <c r="M8" s="78">
        <f t="shared" si="2"/>
      </c>
      <c r="N8" s="78">
        <f t="shared" si="2"/>
      </c>
      <c r="O8" s="78">
        <f t="shared" si="2"/>
        <v>0.6042296072507553</v>
      </c>
      <c r="P8" s="78">
        <f t="shared" si="2"/>
        <v>0.3021148036253776</v>
      </c>
      <c r="Q8" s="78">
        <f t="shared" si="2"/>
      </c>
      <c r="R8" s="78">
        <f t="shared" si="2"/>
        <v>4.229607250755287</v>
      </c>
      <c r="S8" s="78">
        <f t="shared" si="2"/>
      </c>
      <c r="T8" s="78">
        <f t="shared" si="2"/>
        <v>0.3021148036253776</v>
      </c>
      <c r="U8" s="78">
        <f t="shared" si="2"/>
      </c>
      <c r="V8" s="78">
        <f t="shared" si="2"/>
      </c>
      <c r="W8" s="78">
        <f t="shared" si="2"/>
        <v>1.2084592145015105</v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  <v>2.416918429003021</v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  <v>4.229607250755287</v>
      </c>
      <c r="AL8" s="78">
        <f t="shared" si="2"/>
        <v>0.3021148036253776</v>
      </c>
      <c r="AM8" s="78">
        <f t="shared" si="2"/>
      </c>
      <c r="AN8" s="78">
        <f t="shared" si="2"/>
        <v>8.459214501510575</v>
      </c>
      <c r="AO8" s="78">
        <f t="shared" si="2"/>
      </c>
      <c r="AP8" s="78">
        <f t="shared" si="2"/>
      </c>
      <c r="AQ8" s="78">
        <f t="shared" si="2"/>
        <v>3.0211480362537766</v>
      </c>
      <c r="AR8" s="78">
        <f t="shared" si="2"/>
      </c>
      <c r="AS8" s="78">
        <f t="shared" si="2"/>
        <v>0.3021148036253776</v>
      </c>
      <c r="AT8" s="78">
        <f t="shared" si="2"/>
        <v>0.906344410876133</v>
      </c>
      <c r="AU8" s="78">
        <f t="shared" si="2"/>
      </c>
      <c r="AV8" s="78">
        <f t="shared" si="2"/>
      </c>
      <c r="AW8" s="78">
        <f t="shared" si="2"/>
      </c>
      <c r="AX8" s="78">
        <f t="shared" si="2"/>
        <v>0.3021148036253776</v>
      </c>
      <c r="AY8" s="78">
        <f t="shared" si="2"/>
      </c>
      <c r="AZ8" s="78">
        <f t="shared" si="2"/>
        <v>2.719033232628399</v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  <v>1.812688821752266</v>
      </c>
      <c r="BH8" s="78">
        <f t="shared" si="2"/>
      </c>
      <c r="BI8" s="78">
        <f t="shared" si="2"/>
        <v>0.6042296072507553</v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  <v>1.2084592145015105</v>
      </c>
      <c r="BO8" s="78">
        <f t="shared" si="2"/>
        <v>0.6042296072507553</v>
      </c>
      <c r="BP8" s="78">
        <f t="shared" si="2"/>
        <v>1.812688821752266</v>
      </c>
      <c r="BQ8" s="78">
        <f aca="true" t="shared" si="3" ref="BQ8:DN8">IF(BQ11="","",(BQ11/$C$19)*100)</f>
        <v>8.157099697885197</v>
      </c>
      <c r="BR8" s="78">
        <f t="shared" si="3"/>
      </c>
      <c r="BS8" s="78">
        <f t="shared" si="3"/>
      </c>
      <c r="BT8" s="78">
        <f t="shared" si="3"/>
      </c>
      <c r="BU8" s="78">
        <f t="shared" si="3"/>
        <v>7.250755287009064</v>
      </c>
      <c r="BV8" s="78">
        <f t="shared" si="3"/>
      </c>
      <c r="BW8" s="78">
        <f t="shared" si="3"/>
      </c>
      <c r="BX8" s="78">
        <f t="shared" si="3"/>
      </c>
      <c r="BY8" s="78">
        <f t="shared" si="3"/>
        <v>0.3021148036253776</v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  <v>3.0211480362537766</v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  <v>0.3021148036253776</v>
      </c>
      <c r="CP8" s="78">
        <f t="shared" si="3"/>
      </c>
      <c r="CQ8" s="78">
        <f t="shared" si="3"/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  <v>8.459214501510575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  <v>0.3773584905660377</v>
      </c>
      <c r="G9" s="27">
        <f t="shared" si="4"/>
      </c>
      <c r="H9" s="27">
        <f t="shared" si="4"/>
      </c>
      <c r="I9" s="27">
        <f t="shared" si="4"/>
        <v>18.867924528301888</v>
      </c>
      <c r="J9" s="27">
        <f t="shared" si="4"/>
      </c>
      <c r="K9" s="27">
        <f t="shared" si="4"/>
        <v>2.264150943396227</v>
      </c>
      <c r="L9" s="27">
        <f t="shared" si="4"/>
      </c>
      <c r="M9" s="27">
        <f t="shared" si="4"/>
      </c>
      <c r="N9" s="27">
        <f t="shared" si="4"/>
      </c>
      <c r="O9" s="27">
        <f t="shared" si="4"/>
        <v>0.7547169811320754</v>
      </c>
      <c r="P9" s="27">
        <f t="shared" si="4"/>
        <v>0.3773584905660377</v>
      </c>
      <c r="Q9" s="27">
        <f t="shared" si="4"/>
      </c>
      <c r="R9" s="27">
        <f t="shared" si="4"/>
        <v>5.283018867924529</v>
      </c>
      <c r="S9" s="27">
        <f t="shared" si="4"/>
      </c>
      <c r="T9" s="27">
        <f t="shared" si="4"/>
        <v>0.3773584905660377</v>
      </c>
      <c r="U9" s="27">
        <f t="shared" si="4"/>
      </c>
      <c r="V9" s="27">
        <f t="shared" si="4"/>
      </c>
      <c r="W9" s="27">
        <f t="shared" si="4"/>
        <v>1.5094339622641508</v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  <v>3.0188679245283017</v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  <v>5.283018867924529</v>
      </c>
      <c r="AL9" s="27">
        <f t="shared" si="4"/>
        <v>0.3773584905660377</v>
      </c>
      <c r="AM9" s="27">
        <f t="shared" si="4"/>
      </c>
      <c r="AN9" s="27">
        <f t="shared" si="4"/>
        <v>10.566037735849058</v>
      </c>
      <c r="AO9" s="27">
        <f t="shared" si="4"/>
      </c>
      <c r="AP9" s="27">
        <f t="shared" si="4"/>
      </c>
      <c r="AQ9" s="27">
        <f t="shared" si="4"/>
        <v>3.7735849056603774</v>
      </c>
      <c r="AR9" s="27">
        <f t="shared" si="4"/>
      </c>
      <c r="AS9" s="27">
        <f t="shared" si="4"/>
        <v>0.3773584905660377</v>
      </c>
      <c r="AT9" s="27">
        <f t="shared" si="4"/>
        <v>1.1320754716981134</v>
      </c>
      <c r="AU9" s="27">
        <f t="shared" si="4"/>
      </c>
      <c r="AV9" s="27">
        <f t="shared" si="4"/>
      </c>
      <c r="AW9" s="27">
        <f t="shared" si="4"/>
      </c>
      <c r="AX9" s="27">
        <f t="shared" si="4"/>
        <v>0.3773584905660377</v>
      </c>
      <c r="AY9" s="27">
        <f t="shared" si="4"/>
      </c>
      <c r="AZ9" s="27">
        <f t="shared" si="4"/>
        <v>3.3962264150943398</v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  <v>2.264150943396227</v>
      </c>
      <c r="BH9" s="27">
        <f t="shared" si="4"/>
      </c>
      <c r="BI9" s="27">
        <f t="shared" si="4"/>
        <v>0.7547169811320754</v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  <v>1.5094339622641508</v>
      </c>
      <c r="BO9" s="27">
        <f t="shared" si="4"/>
        <v>0.7547169811320754</v>
      </c>
      <c r="BP9" s="27">
        <f t="shared" si="4"/>
        <v>2.264150943396227</v>
      </c>
      <c r="BQ9" s="27">
        <f aca="true" t="shared" si="5" ref="BQ9:DN9">IF(BQ8="","",(BQ8/(SUM($D$8:$DQ$8)/100)))</f>
        <v>10.18867924528302</v>
      </c>
      <c r="BR9" s="27">
        <f t="shared" si="5"/>
      </c>
      <c r="BS9" s="27">
        <f t="shared" si="5"/>
      </c>
      <c r="BT9" s="27">
        <f t="shared" si="5"/>
      </c>
      <c r="BU9" s="27">
        <f t="shared" si="5"/>
        <v>9.056603773584907</v>
      </c>
      <c r="BV9" s="27">
        <f t="shared" si="5"/>
      </c>
      <c r="BW9" s="27">
        <f t="shared" si="5"/>
      </c>
      <c r="BX9" s="27">
        <f t="shared" si="5"/>
      </c>
      <c r="BY9" s="27">
        <f t="shared" si="5"/>
        <v>0.3773584905660377</v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  <v>3.7735849056603774</v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  <v>0.3773584905660377</v>
      </c>
      <c r="CP9" s="27">
        <f t="shared" si="5"/>
      </c>
      <c r="CQ9" s="27">
        <f t="shared" si="5"/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  <v>10.566037735849058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0.08941260234959063</v>
      </c>
      <c r="D10" s="67"/>
      <c r="E10" s="39">
        <f>IF(E9="","",(E9*E9)/10000)</f>
      </c>
      <c r="F10" s="67">
        <f>IF(F9="","",(F9*F9)/10000)</f>
        <v>1.4239943040227838E-05</v>
      </c>
      <c r="G10" s="39">
        <f aca="true" t="shared" si="6" ref="G10:BR10">IF(G9="","",(G9*G9)/10000)</f>
      </c>
      <c r="H10" s="39">
        <f t="shared" si="6"/>
      </c>
      <c r="I10" s="39">
        <f t="shared" si="6"/>
        <v>0.0355998576005696</v>
      </c>
      <c r="J10" s="39">
        <f t="shared" si="6"/>
      </c>
      <c r="K10" s="39">
        <f t="shared" si="6"/>
        <v>0.0005126379494482024</v>
      </c>
      <c r="L10" s="39">
        <f t="shared" si="6"/>
      </c>
      <c r="M10" s="39">
        <f t="shared" si="6"/>
      </c>
      <c r="N10" s="39">
        <f t="shared" si="6"/>
      </c>
      <c r="O10" s="39">
        <f t="shared" si="6"/>
        <v>5.695977216091135E-05</v>
      </c>
      <c r="P10" s="39">
        <f t="shared" si="6"/>
        <v>1.4239943040227838E-05</v>
      </c>
      <c r="Q10" s="39">
        <f t="shared" si="6"/>
      </c>
      <c r="R10" s="39">
        <f t="shared" si="6"/>
        <v>0.002791028835884657</v>
      </c>
      <c r="S10" s="39">
        <f t="shared" si="6"/>
      </c>
      <c r="T10" s="39">
        <f t="shared" si="6"/>
        <v>1.4239943040227838E-05</v>
      </c>
      <c r="U10" s="39">
        <f t="shared" si="6"/>
      </c>
      <c r="V10" s="39">
        <f t="shared" si="6"/>
      </c>
      <c r="W10" s="39">
        <f t="shared" si="6"/>
        <v>0.0002278390886436454</v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  <v>0.0009113563545745816</v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  <v>0.002791028835884657</v>
      </c>
      <c r="AL10" s="39">
        <f t="shared" si="6"/>
        <v>1.4239943040227838E-05</v>
      </c>
      <c r="AM10" s="39">
        <f t="shared" si="6"/>
      </c>
      <c r="AN10" s="39">
        <f t="shared" si="6"/>
        <v>0.011164115343538629</v>
      </c>
      <c r="AO10" s="39">
        <f t="shared" si="6"/>
      </c>
      <c r="AP10" s="39">
        <f t="shared" si="6"/>
      </c>
      <c r="AQ10" s="39">
        <f t="shared" si="6"/>
        <v>0.001423994304022784</v>
      </c>
      <c r="AR10" s="39">
        <f t="shared" si="6"/>
      </c>
      <c r="AS10" s="39">
        <f t="shared" si="6"/>
        <v>1.4239943040227838E-05</v>
      </c>
      <c r="AT10" s="39">
        <f t="shared" si="6"/>
        <v>0.0001281594873620506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  <v>1.4239943040227838E-05</v>
      </c>
      <c r="AY10" s="39">
        <f t="shared" si="6"/>
      </c>
      <c r="AZ10" s="39">
        <f t="shared" si="6"/>
        <v>0.001153435386258455</v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  <v>0.0005126379494482024</v>
      </c>
      <c r="BH10" s="39">
        <f t="shared" si="6"/>
      </c>
      <c r="BI10" s="39">
        <f t="shared" si="6"/>
        <v>5.695977216091135E-05</v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  <v>0.0002278390886436454</v>
      </c>
      <c r="BO10" s="39">
        <f t="shared" si="6"/>
        <v>5.695977216091135E-05</v>
      </c>
      <c r="BP10" s="39">
        <f t="shared" si="6"/>
        <v>0.0005126379494482024</v>
      </c>
      <c r="BQ10" s="39">
        <f t="shared" si="6"/>
        <v>0.010380918476326096</v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  <v>0.008202207191171238</v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  <v>1.4239943040227838E-05</v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  <v>0.001423994304022784</v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  <v>1.4239943040227838E-05</v>
      </c>
      <c r="CP10" s="39">
        <f t="shared" si="7"/>
      </c>
      <c r="CQ10" s="39">
        <f t="shared" si="7"/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  <v>0.011164115343538629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  <v>1</v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  <v>50</v>
      </c>
      <c r="J11" s="26">
        <f>IF(SUM('ENTRY '!W2:W2001)=0,"",COUNT('ENTRY '!W2:W2000))</f>
      </c>
      <c r="K11" s="26">
        <f>IF(SUM('ENTRY '!X2:X2001)=0,"",COUNT('ENTRY '!X2:X2000))</f>
        <v>6</v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  <v>2</v>
      </c>
      <c r="P11" s="26">
        <f>IF(SUM('ENTRY '!AC2:AC2001)=0,"",COUNT('ENTRY '!AC2:AC2000))</f>
        <v>1</v>
      </c>
      <c r="Q11" s="26">
        <f>IF(SUM('ENTRY '!AD2:AD2001)=0,"",COUNT('ENTRY '!AD2:AD2000))</f>
      </c>
      <c r="R11" s="26">
        <f>IF(SUM('ENTRY '!AE2:AE2001)=0,"",COUNT('ENTRY '!AE2:AE2000))</f>
        <v>14</v>
      </c>
      <c r="S11" s="26">
        <f>IF(SUM('ENTRY '!AF2:AF2001)=0,"",COUNT('ENTRY '!AF2:AF2000))</f>
      </c>
      <c r="T11" s="26">
        <f>IF(SUM('ENTRY '!AG2:AG2001)=0,"",COUNT('ENTRY '!AG2:AG2000))</f>
        <v>1</v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  <v>4</v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  <v>8</v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  <v>14</v>
      </c>
      <c r="AL11" s="26">
        <f>IF(SUM('ENTRY '!AY2:AY2001)=0,"",COUNT('ENTRY '!AY2:AY2000))</f>
        <v>1</v>
      </c>
      <c r="AM11" s="26">
        <f>IF(SUM('ENTRY '!AZ2:AZ2001)=0,"",COUNT('ENTRY '!AZ2:AZ2000))</f>
      </c>
      <c r="AN11" s="26">
        <f>IF(SUM('ENTRY '!BA2:BA2001)=0,"",COUNT('ENTRY '!BA2:BA2000))</f>
        <v>28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  <v>10</v>
      </c>
      <c r="AR11" s="26">
        <f>IF(SUM('ENTRY '!BE2:BE2001)=0,"",COUNT('ENTRY '!BE2:BE2000))</f>
      </c>
      <c r="AS11" s="26">
        <f>IF(SUM('ENTRY '!BF2:BF2001)=0,"",COUNT('ENTRY '!BF2:BF2000))</f>
        <v>1</v>
      </c>
      <c r="AT11" s="26">
        <f>IF(SUM('ENTRY '!BG2:BG2001)=0,"",COUNT('ENTRY '!BG2:BG2000))</f>
        <v>3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  <v>1</v>
      </c>
      <c r="AY11" s="26">
        <f>IF(SUM('ENTRY '!BL2:BL2001)=0,"",COUNT('ENTRY '!BL2:BL2000))</f>
      </c>
      <c r="AZ11" s="26">
        <f>IF(SUM('ENTRY '!BM2:BM2001)=0,"",COUNT('ENTRY '!BM2:BM2000))</f>
        <v>9</v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  <v>6</v>
      </c>
      <c r="BH11" s="26">
        <f>IF(SUM('ENTRY '!BU2:BU2001)=0,"",COUNT('ENTRY '!BU2:BU2000))</f>
      </c>
      <c r="BI11" s="26">
        <f>IF(SUM('ENTRY '!BV2:BV2001)=0,"",COUNT('ENTRY '!BV2:BV2000))</f>
        <v>2</v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  <v>4</v>
      </c>
      <c r="BO11" s="26">
        <f>IF(SUM('ENTRY '!CB2:CB2001)=0,"",COUNT('ENTRY '!CB2:CB2000))</f>
        <v>2</v>
      </c>
      <c r="BP11" s="26">
        <f>IF(SUM('ENTRY '!CC2:CC2001)=0,"",COUNT('ENTRY '!CC2:CC2000))</f>
        <v>6</v>
      </c>
      <c r="BQ11" s="26">
        <f>IF(SUM('ENTRY '!CD2:CD2001)=0,"",COUNT('ENTRY '!CD2:CD2000))</f>
        <v>27</v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  <v>24</v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  <v>1</v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  <v>10</v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  <v>1</v>
      </c>
      <c r="CP11" s="26">
        <f>IF(SUM('ENTRY '!DC2:DC2001)=0,"",COUNT('ENTRY '!DC2:DC2000))</f>
      </c>
      <c r="CQ11" s="26">
        <f>IF(SUM('ENTRY '!DD2:DD2001)=0,"",COUNT('ENTRY '!DD2:DD2000))</f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  <v>28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212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  <v>1</v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  <v>1.34</v>
      </c>
      <c r="J12" s="68">
        <f>IF(J11="","",AVERAGE('ENTRY '!W2:W2001))</f>
      </c>
      <c r="K12" s="68">
        <f>IF(K11="","",AVERAGE('ENTRY '!X2:X2001))</f>
        <v>1</v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  <v>1</v>
      </c>
      <c r="P12" s="68">
        <f>IF(P11="","",AVERAGE('ENTRY '!AC2:AC2001))</f>
        <v>1</v>
      </c>
      <c r="Q12" s="68">
        <f>IF(Q11="","",AVERAGE('ENTRY '!AD2:AD2001))</f>
      </c>
      <c r="R12" s="68">
        <f>IF(R11="","",AVERAGE('ENTRY '!AE2:AE2001))</f>
        <v>1</v>
      </c>
      <c r="S12" s="68">
        <f>IF(S11="","",AVERAGE('ENTRY '!AF2:AF2001))</f>
      </c>
      <c r="T12" s="68">
        <f>IF(T11="","",AVERAGE('ENTRY '!AG2:AG2001))</f>
        <v>1</v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  <v>1</v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  <v>1</v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  <v>1</v>
      </c>
      <c r="AL12" s="68">
        <f>IF(AL11="","",AVERAGE('ENTRY '!AY2:AY2001))</f>
        <v>1</v>
      </c>
      <c r="AM12" s="68">
        <f>IF(AM11="","",AVERAGE('ENTRY '!AZ2:AZ2001))</f>
      </c>
      <c r="AN12" s="68">
        <f>IF(AN11="","",AVERAGE('ENTRY '!BA2:BA2001))</f>
        <v>1.0357142857142858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  <v>1.6</v>
      </c>
      <c r="AR12" s="68">
        <f>IF(AR11="","",AVERAGE('ENTRY '!BE2:BE2001))</f>
      </c>
      <c r="AS12" s="68">
        <f>IF(AS11="","",AVERAGE('ENTRY '!BF2:BF2001))</f>
        <v>1</v>
      </c>
      <c r="AT12" s="68">
        <f>IF(AT11="","",AVERAGE('ENTRY '!BG2:BG2001))</f>
        <v>1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  <v>1</v>
      </c>
      <c r="AY12" s="68">
        <f>IF(AY11="","",AVERAGE('ENTRY '!BL2:BL2001))</f>
      </c>
      <c r="AZ12" s="68">
        <f>IF(AZ11="","",AVERAGE('ENTRY '!BM2:BM2001))</f>
        <v>1</v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  <v>1</v>
      </c>
      <c r="BH12" s="68">
        <f>IF(BH11="","",AVERAGE('ENTRY '!BU2:BU2001))</f>
      </c>
      <c r="BI12" s="68">
        <f>IF(BI11="","",AVERAGE('ENTRY '!BV2:BV2001))</f>
        <v>1</v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  <v>1</v>
      </c>
      <c r="BO12" s="68">
        <f>IF(BO11="","",AVERAGE('ENTRY '!CB2:CB2001))</f>
        <v>1</v>
      </c>
      <c r="BP12" s="68">
        <f>IF(BP11="","",AVERAGE('ENTRY '!CC2:CC2001))</f>
        <v>1</v>
      </c>
      <c r="BQ12" s="68">
        <f>IF(BQ11="","",AVERAGE('ENTRY '!CD2:CD2001))</f>
        <v>1.2592592592592593</v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  <v>1</v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  <v>1</v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  <v>1.1</v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  <v>1</v>
      </c>
      <c r="CP12" s="68">
        <f>IF(CP11="","",AVERAGE('ENTRY '!DC2:DC2001))</f>
      </c>
      <c r="CQ12" s="68">
        <f>IF(CQ11="","",AVERAGE('ENTRY '!DD2:DD2001))</f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  <v>1.0714285714285714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207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208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 t="str">
        <f t="shared" si="8"/>
        <v>present</v>
      </c>
      <c r="G14" s="39">
        <f t="shared" si="8"/>
      </c>
      <c r="H14" s="39">
        <f t="shared" si="8"/>
      </c>
      <c r="I14" s="39" t="str">
        <f t="shared" si="8"/>
        <v>present</v>
      </c>
      <c r="J14" s="39">
        <f t="shared" si="8"/>
      </c>
      <c r="K14" s="39" t="str">
        <f t="shared" si="8"/>
        <v>present</v>
      </c>
      <c r="L14" s="39">
        <f t="shared" si="8"/>
      </c>
      <c r="M14" s="39">
        <f t="shared" si="8"/>
      </c>
      <c r="N14" s="39">
        <f t="shared" si="8"/>
      </c>
      <c r="O14" s="39" t="str">
        <f t="shared" si="8"/>
        <v>present</v>
      </c>
      <c r="P14" s="39" t="str">
        <f t="shared" si="8"/>
        <v>present</v>
      </c>
      <c r="Q14" s="39">
        <f t="shared" si="8"/>
      </c>
      <c r="R14" s="39" t="str">
        <f t="shared" si="8"/>
        <v>present</v>
      </c>
      <c r="S14" s="39">
        <f t="shared" si="8"/>
      </c>
      <c r="T14" s="39" t="str">
        <f t="shared" si="8"/>
        <v>present</v>
      </c>
      <c r="U14" s="39">
        <f t="shared" si="8"/>
      </c>
      <c r="V14" s="39">
        <f t="shared" si="8"/>
      </c>
      <c r="W14" s="39" t="str">
        <f t="shared" si="8"/>
        <v>present</v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 t="str">
        <f t="shared" si="8"/>
        <v>present</v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 t="str">
        <f t="shared" si="8"/>
        <v>present</v>
      </c>
      <c r="AL14" s="39" t="str">
        <f t="shared" si="8"/>
        <v>present</v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 t="str">
        <f t="shared" si="8"/>
        <v>present</v>
      </c>
      <c r="AR14" s="39">
        <f t="shared" si="8"/>
      </c>
      <c r="AS14" s="39" t="str">
        <f t="shared" si="8"/>
        <v>present</v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 t="str">
        <f t="shared" si="8"/>
        <v>present</v>
      </c>
      <c r="AY14" s="39">
        <f t="shared" si="8"/>
      </c>
      <c r="AZ14" s="39" t="str">
        <f t="shared" si="8"/>
        <v>present</v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 t="str">
        <f t="shared" si="8"/>
        <v>present</v>
      </c>
      <c r="BH14" s="39">
        <f t="shared" si="8"/>
      </c>
      <c r="BI14" s="39" t="str">
        <f t="shared" si="8"/>
        <v>present</v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 t="str">
        <f t="shared" si="8"/>
        <v>present</v>
      </c>
      <c r="BO14" s="39" t="str">
        <f t="shared" si="8"/>
        <v>present</v>
      </c>
      <c r="BP14" s="39" t="str">
        <f t="shared" si="8"/>
        <v>present</v>
      </c>
      <c r="BQ14" s="39" t="str">
        <f aca="true" t="shared" si="9" ref="BQ14:DN14">IF((OR(BQ12&lt;&gt;"",BQ13&lt;&gt;"")),"present","")</f>
        <v>present</v>
      </c>
      <c r="BR14" s="39">
        <f t="shared" si="9"/>
      </c>
      <c r="BS14" s="39">
        <f t="shared" si="9"/>
      </c>
      <c r="BT14" s="39">
        <f t="shared" si="9"/>
      </c>
      <c r="BU14" s="39" t="str">
        <f t="shared" si="9"/>
        <v>present</v>
      </c>
      <c r="BV14" s="39">
        <f t="shared" si="9"/>
      </c>
      <c r="BW14" s="39">
        <f t="shared" si="9"/>
      </c>
      <c r="BX14" s="39">
        <f t="shared" si="9"/>
      </c>
      <c r="BY14" s="39" t="str">
        <f t="shared" si="9"/>
        <v>present</v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 t="str">
        <f t="shared" si="9"/>
        <v>present</v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 t="str">
        <f t="shared" si="9"/>
        <v>present</v>
      </c>
      <c r="CP14" s="39">
        <f t="shared" si="9"/>
      </c>
      <c r="CQ14" s="39">
        <f t="shared" si="9"/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671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105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331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31.722054380664655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0.9105873976504094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20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169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170</v>
      </c>
      <c r="C24" s="74">
        <f>IF($C$17="","",COUNTIF('ENTRY '!O2:O2000,"P"))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203</v>
      </c>
      <c r="C25" s="75">
        <f>IF($C$17="","",(IF(SUM('ENTRY '!E2:E2000=0),"",AVERAGE('ENTRY '!E2:E2000))))</f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204</v>
      </c>
      <c r="C26" s="75">
        <f>IF(SUM('ENTRY '!C2:C2000)=0,"",AVERAGE('ENTRY '!C2:C2000))</f>
        <v>2.5238095238095237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197</v>
      </c>
      <c r="C27" s="75">
        <f>IF(SUM('ENTRY '!F2:F2000)=0,"",AVERAGE('ENTRY '!F2:F2000))</f>
        <v>0.7854984894259819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198</v>
      </c>
      <c r="C28" s="75">
        <f>IF(SUM('ENTRY '!D2:D2000)=0,"",AVERAGE('ENTRY '!D2:D2000))</f>
        <v>2.5238095238095237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206</v>
      </c>
      <c r="C29" s="72">
        <f>IF(SUM(D7:DN7)=0,"",COUNT(D7:DN7))</f>
        <v>28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205</v>
      </c>
      <c r="C30" s="72">
        <f>IF($C$17="","",(COUNTIF(D14:DN14,"present")))</f>
        <v>28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Wisconsin DNR - Lakes Partnership</Manager>
  <Company>University of Wisconsin and Wisconsin DNR Lake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keywords/>
  <dc:description/>
  <cp:lastModifiedBy>jscharl</cp:lastModifiedBy>
  <cp:lastPrinted>2007-11-30T21:28:25Z</cp:lastPrinted>
  <dcterms:created xsi:type="dcterms:W3CDTF">2004-09-23T19:27:36Z</dcterms:created>
  <dcterms:modified xsi:type="dcterms:W3CDTF">2010-02-15T19:28:20Z</dcterms:modified>
  <cp:category/>
  <cp:version/>
  <cp:contentType/>
  <cp:contentStatus/>
</cp:coreProperties>
</file>