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0" windowWidth="12120" windowHeight="8655"/>
  </bookViews>
  <sheets>
    <sheet name="Results" sheetId="4" r:id="rId1"/>
    <sheet name="Count data" sheetId="1" r:id="rId2"/>
    <sheet name="Instructions" sheetId="2" r:id="rId3"/>
    <sheet name="Images" sheetId="3" r:id="rId4"/>
  </sheets>
  <calcPr calcId="145621"/>
</workbook>
</file>

<file path=xl/calcChain.xml><?xml version="1.0" encoding="utf-8"?>
<calcChain xmlns="http://schemas.openxmlformats.org/spreadsheetml/2006/main">
  <c r="C6" i="1" l="1"/>
  <c r="E6" i="1" l="1"/>
  <c r="AI27" i="4" l="1"/>
  <c r="AJ27" i="4"/>
  <c r="AK27" i="4"/>
  <c r="AL27" i="4"/>
  <c r="AM27" i="4"/>
  <c r="AI28" i="4"/>
  <c r="AJ28" i="4"/>
  <c r="AK28" i="4"/>
  <c r="AL28" i="4"/>
  <c r="AM28" i="4"/>
  <c r="AH28" i="4"/>
  <c r="AH27" i="4"/>
  <c r="C17" i="1" l="1"/>
  <c r="F8" i="1" l="1"/>
  <c r="F6" i="1"/>
  <c r="F9" i="1"/>
</calcChain>
</file>

<file path=xl/sharedStrings.xml><?xml version="1.0" encoding="utf-8"?>
<sst xmlns="http://schemas.openxmlformats.org/spreadsheetml/2006/main" count="284" uniqueCount="90">
  <si>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</si>
  <si>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</si>
  <si>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</si>
  <si>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</si>
  <si>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</si>
  <si>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</si>
  <si>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Standard deviation =</t>
  </si>
  <si>
    <t>+1SD =</t>
  </si>
  <si>
    <t>-1SD =</t>
  </si>
  <si>
    <t>Veliger Counts from</t>
  </si>
  <si>
    <t>1 ml aliquots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</si>
  <si>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</si>
  <si>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</si>
  <si>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</si>
  <si>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</si>
  <si>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</si>
  <si>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</si>
  <si>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</si>
  <si>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</si>
  <si>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</si>
  <si>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</si>
  <si>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</si>
  <si>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</si>
  <si>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</si>
  <si>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</si>
  <si>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</si>
  <si>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</si>
  <si>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</si>
  <si>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</si>
  <si>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</si>
  <si>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</si>
  <si>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</si>
  <si>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</si>
  <si>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</si>
  <si>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</si>
  <si>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</si>
  <si>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</si>
  <si>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</si>
  <si>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</si>
  <si>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</si>
  <si>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</si>
  <si>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</si>
  <si>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</si>
  <si>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1 ml aliquot</t>
  </si>
  <si>
    <t>live</t>
  </si>
  <si>
    <t>dead</t>
  </si>
  <si>
    <t>date</t>
  </si>
  <si>
    <t>site</t>
  </si>
  <si>
    <t>LD7</t>
  </si>
  <si>
    <t>L filtered</t>
  </si>
  <si>
    <t>note</t>
  </si>
  <si>
    <t>ml received</t>
  </si>
  <si>
    <t>calculated</t>
  </si>
  <si>
    <t>Chippewa</t>
  </si>
  <si>
    <t>Wisconsin R</t>
  </si>
  <si>
    <t>Sample ID</t>
  </si>
  <si>
    <t>July</t>
  </si>
  <si>
    <t>LD 7</t>
  </si>
  <si>
    <t>Chippewa R. - Hwy 35</t>
  </si>
  <si>
    <t>August</t>
  </si>
  <si>
    <t xml:space="preserve">Wisconsin R. </t>
  </si>
  <si>
    <t>September</t>
  </si>
  <si>
    <t>ml counted</t>
  </si>
  <si>
    <t>veligers counted</t>
  </si>
  <si>
    <t xml:space="preserve"> </t>
  </si>
  <si>
    <t>Avg veligers/L</t>
  </si>
  <si>
    <t>Average veliger densities (calculated using methods on Count Data and Instructions tabs)</t>
  </si>
  <si>
    <t>veliger</t>
  </si>
  <si>
    <t>received 250ml but material sparse so concentrated</t>
  </si>
  <si>
    <t>Sedgwick-Rafter cell</t>
  </si>
  <si>
    <t>NOTE: LD7 on 7/6/2017: sample was concentrated and then spilled. Enough material remained for enumeration of 7 1-ml aliquots.</t>
  </si>
  <si>
    <t>after spill</t>
  </si>
  <si>
    <t>nn</t>
  </si>
  <si>
    <t>NN</t>
  </si>
  <si>
    <t>almost nothing remaining - omitted from final</t>
  </si>
  <si>
    <t>before spill - omitted from final</t>
  </si>
  <si>
    <t>For LD7 samples, 250 ml received but material was sparse, so samples were concentrated before enumeration.</t>
  </si>
  <si>
    <t>LD7 7/6/17: spilled concentrated sample after 2 aliquots counted, so those and the final aliquot were omitted from final data set.</t>
  </si>
  <si>
    <t>(Almost no material was left in bottle when final aliquot was taken.)</t>
  </si>
  <si>
    <t>For Chippewa and Wisconsin, dissecting microscope screens of 50 ml sedimented material were done instead of Sedgwick-Rafter counts of 10 ml.</t>
  </si>
  <si>
    <t>WR 8/8/17: found veliger in first 10ml screened, so concentrated sample and did enumeration</t>
  </si>
  <si>
    <t>… with the exception of:</t>
  </si>
  <si>
    <t>0*</t>
  </si>
  <si>
    <t>*10-ml aliquots scanned on dissecting microscope</t>
  </si>
  <si>
    <t>NOTE: in lieu of 10ml enumerations, standard scans of 50 ml of settled material were done for the Chippewa River and Wisconsin River samples, with the exception of 8-8-2017 Wisconsin River.</t>
  </si>
  <si>
    <t>For 8-8-2017 Wisconsin River, 1 veliger was found in the initial scan of 10 ml of settled material, so sample was concentrated and 10 1-ml aliquots were enumerated.</t>
  </si>
  <si>
    <t xml:space="preserve"> LD7 - 7/6/2017 - live veligers</t>
  </si>
  <si>
    <t xml:space="preserve"> LD7 - 7/6/2017 - live veliger</t>
  </si>
  <si>
    <t xml:space="preserve"> LD7 - 7/6/2017 - dead veliger</t>
  </si>
  <si>
    <t xml:space="preserve"> Wisconsin River - 8/8/2017 - live veliger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</si>
</sst>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0"/>
      <name val="Arial"/>
    </font>
    <font>
      <b/>
      <sz val="10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i/>
      <sz val="10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/>
      <top/>
      <bottom style="dotted">
        <color auto="1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0" borderId="2" xfId="0" applyBorder="1"/>
    <xf numFmtId="0" fontId="0" fillId="0" borderId="2" xfId="0" quotePrefix="1" applyBorder="1"/>
    <xf numFmtId="0" fontId="0" fillId="0" borderId="0" xfId="0" applyAlignment="1">
      <alignment horizontal="right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2" xfId="0" applyFont="1" applyBorder="1"/>
    <xf numFmtId="0" fontId="0" fillId="0" borderId="0" xfId="0" applyBorder="1"/>
    <xf numFmtId="0" fontId="1" fillId="0" borderId="0" xfId="0" applyFont="1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3" fillId="0" borderId="0" xfId="0" applyFont="1"/>
    <xf numFmtId="0" fontId="3" fillId="2" borderId="1" xfId="0" applyFont="1" applyFill="1" applyBorder="1" applyAlignment="1">
      <alignment horizontal="center"/>
    </xf>
    <xf numFmtId="20" fontId="0" fillId="0" borderId="0" xfId="0" applyNumberFormat="1"/>
    <xf numFmtId="0" fontId="3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14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4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/>
    <xf numFmtId="0" fontId="0" fillId="0" borderId="0" xfId="0" applyAlignment="1">
      <alignment horizontal="left"/>
    </xf>
    <xf numFmtId="0" fontId="3" fillId="4" borderId="0" xfId="0" applyFont="1" applyFill="1" applyAlignment="1">
      <alignment horizontal="left"/>
    </xf>
    <xf numFmtId="1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0" fillId="5" borderId="0" xfId="0" applyFill="1"/>
    <xf numFmtId="0" fontId="0" fillId="0" borderId="0" xfId="0" applyFill="1"/>
    <xf numFmtId="0" fontId="0" fillId="0" borderId="0" xfId="0" quotePrefix="1" applyFill="1" applyAlignment="1">
      <alignment horizontal="right"/>
    </xf>
    <xf numFmtId="14" fontId="3" fillId="5" borderId="0" xfId="0" applyNumberFormat="1" applyFont="1" applyFill="1" applyAlignment="1">
      <alignment horizontal="center"/>
    </xf>
    <xf numFmtId="14" fontId="0" fillId="5" borderId="0" xfId="0" applyNumberForma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3" fillId="5" borderId="0" xfId="0" applyFont="1" applyFill="1" applyAlignment="1">
      <alignment horizontal="left"/>
    </xf>
    <xf numFmtId="0" fontId="6" fillId="0" borderId="0" xfId="0" applyFont="1" applyFill="1"/>
    <xf numFmtId="0" fontId="7" fillId="6" borderId="0" xfId="0" applyFont="1" applyFill="1"/>
    <xf numFmtId="0" fontId="6" fillId="6" borderId="0" xfId="0" applyFont="1" applyFill="1"/>
    <xf numFmtId="0" fontId="5" fillId="6" borderId="0" xfId="0" applyFont="1" applyFill="1" applyBorder="1" applyAlignment="1"/>
    <xf numFmtId="0" fontId="5" fillId="6" borderId="0" xfId="0" applyFont="1" applyFill="1" applyAlignment="1">
      <alignment horizontal="left"/>
    </xf>
    <xf numFmtId="0" fontId="5" fillId="6" borderId="0" xfId="0" applyFont="1" applyFill="1" applyBorder="1" applyAlignment="1">
      <alignment horizontal="left"/>
    </xf>
    <xf numFmtId="0" fontId="5" fillId="6" borderId="0" xfId="0" quotePrefix="1" applyFont="1" applyFill="1" applyAlignment="1">
      <alignment horizontal="left"/>
    </xf>
    <xf numFmtId="0" fontId="5" fillId="6" borderId="3" xfId="0" applyFont="1" applyFill="1" applyBorder="1" applyAlignment="1"/>
    <xf numFmtId="0" fontId="5" fillId="6" borderId="3" xfId="0" applyFont="1" applyFill="1" applyBorder="1" applyAlignment="1">
      <alignment horizontal="left"/>
    </xf>
    <xf numFmtId="14" fontId="5" fillId="6" borderId="3" xfId="0" applyNumberFormat="1" applyFont="1" applyFill="1" applyBorder="1" applyAlignment="1">
      <alignment horizontal="left"/>
    </xf>
    <xf numFmtId="0" fontId="4" fillId="6" borderId="0" xfId="0" applyFont="1" applyFill="1" applyBorder="1" applyAlignment="1"/>
    <xf numFmtId="14" fontId="5" fillId="6" borderId="0" xfId="0" applyNumberFormat="1" applyFont="1" applyFill="1" applyBorder="1" applyAlignment="1">
      <alignment horizontal="left"/>
    </xf>
    <xf numFmtId="0" fontId="5" fillId="6" borderId="5" xfId="0" applyFont="1" applyFill="1" applyBorder="1" applyAlignment="1">
      <alignment horizontal="left"/>
    </xf>
    <xf numFmtId="0" fontId="5" fillId="6" borderId="6" xfId="0" applyFont="1" applyFill="1" applyBorder="1" applyAlignment="1">
      <alignment horizontal="left"/>
    </xf>
    <xf numFmtId="0" fontId="6" fillId="6" borderId="0" xfId="0" applyFont="1" applyFill="1" applyBorder="1" applyAlignment="1">
      <alignment horizontal="left"/>
    </xf>
    <xf numFmtId="14" fontId="6" fillId="6" borderId="0" xfId="0" applyNumberFormat="1" applyFont="1" applyFill="1" applyBorder="1" applyAlignment="1">
      <alignment horizontal="left"/>
    </xf>
    <xf numFmtId="0" fontId="6" fillId="6" borderId="4" xfId="0" applyFont="1" applyFill="1" applyBorder="1" applyAlignment="1">
      <alignment horizontal="left"/>
    </xf>
    <xf numFmtId="14" fontId="6" fillId="6" borderId="4" xfId="0" applyNumberFormat="1" applyFont="1" applyFill="1" applyBorder="1" applyAlignment="1">
      <alignment horizontal="left"/>
    </xf>
    <xf numFmtId="0" fontId="3" fillId="4" borderId="0" xfId="0" applyFont="1" applyFill="1" applyAlignment="1"/>
    <xf numFmtId="0" fontId="3" fillId="0" borderId="0" xfId="0" applyFont="1" applyFill="1" applyAlignment="1"/>
    <xf numFmtId="0" fontId="0" fillId="4" borderId="0" xfId="0" applyFill="1" applyAlignment="1"/>
    <xf numFmtId="0" fontId="0" fillId="0" borderId="0" xfId="0" applyAlignment="1"/>
    <xf numFmtId="0" fontId="8" fillId="4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164" fontId="3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142875</xdr:colOff>
      <xdr:row>21</xdr:row>
      <xdr:rowOff>9524</xdr:rowOff>
    </xdr:from>
    <xdr:to>
      <xdr:col>20</xdr:col>
      <xdr:colOff>384175</xdr:colOff>
      <xdr:row>39</xdr:row>
      <xdr:rowOff>19049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3409949"/>
          <a:ext cx="3898900" cy="2924175"/>
        </a:xfrm>
        <a:prstGeom prst="rect">
          <a:avLst/>
        </a:prstGeom>
      </xdr:spPr>
    </xdr:pic>
    <xdr:clientData/>
  </xdr:twoCellAnchor>
  <xdr:twoCellAnchor editAs="oneCell">
    <xdr:from>
      <xdr:col>7</xdr:col>
      <xdr:colOff>388125</xdr:colOff>
      <xdr:row>21</xdr:row>
      <xdr:rowOff>7124</xdr:rowOff>
    </xdr:from>
    <xdr:to>
      <xdr:col>14</xdr:col>
      <xdr:colOff>19825</xdr:colOff>
      <xdr:row>39</xdr:row>
      <xdr:rowOff>16649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325" y="3407549"/>
          <a:ext cx="3898900" cy="2924175"/>
        </a:xfrm>
        <a:prstGeom prst="rect">
          <a:avLst/>
        </a:prstGeom>
      </xdr:spPr>
    </xdr:pic>
    <xdr:clientData/>
  </xdr:twoCellAnchor>
  <xdr:twoCellAnchor editAs="oneCell">
    <xdr:from>
      <xdr:col>14</xdr:col>
      <xdr:colOff>147600</xdr:colOff>
      <xdr:row>0</xdr:row>
      <xdr:rowOff>157124</xdr:rowOff>
    </xdr:from>
    <xdr:to>
      <xdr:col>20</xdr:col>
      <xdr:colOff>388900</xdr:colOff>
      <xdr:row>19</xdr:row>
      <xdr:rowOff>4724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000" y="157124"/>
          <a:ext cx="3898900" cy="2924175"/>
        </a:xfrm>
        <a:prstGeom prst="rect">
          <a:avLst/>
        </a:prstGeom>
      </xdr:spPr>
    </xdr:pic>
    <xdr:clientData/>
  </xdr:twoCellAnchor>
  <xdr:twoCellAnchor editAs="oneCell">
    <xdr:from>
      <xdr:col>7</xdr:col>
      <xdr:colOff>354750</xdr:colOff>
      <xdr:row>0</xdr:row>
      <xdr:rowOff>154724</xdr:rowOff>
    </xdr:from>
    <xdr:to>
      <xdr:col>13</xdr:col>
      <xdr:colOff>596050</xdr:colOff>
      <xdr:row>19</xdr:row>
      <xdr:rowOff>2324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1950" y="154724"/>
          <a:ext cx="3898900" cy="29241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609525</xdr:colOff>
      <xdr:row>0</xdr:row>
      <xdr:rowOff>161849</xdr:rowOff>
    </xdr:from>
    <xdr:to>
      <xdr:col>7</xdr:col>
      <xdr:colOff>241225</xdr:colOff>
      <xdr:row>19</xdr:row>
      <xdr:rowOff>9449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25" y="161849"/>
          <a:ext cx="3898900" cy="29241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41</xdr:row>
      <xdr:rowOff>19049</xdr:rowOff>
    </xdr:from>
    <xdr:to>
      <xdr:col>7</xdr:col>
      <xdr:colOff>298450</xdr:colOff>
      <xdr:row>59</xdr:row>
      <xdr:rowOff>28574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6657974"/>
          <a:ext cx="3898900" cy="2924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1"/>
  <sheetViews>
    <sheetView tabSelected="1" workbookViewId="0">
      <selection activeCell="A31" sqref="A31"/>
    </sheetView>
  </sheetViews>
  <sheetFormatPr defaultRowHeight="12.75" x14ac:dyDescent="0.2"/>
  <cols>
    <col min="1" max="1" width="9" style="28" bestFit="1" customWidth="1"/>
    <col min="2" max="2" width="18" style="28" bestFit="1" customWidth="1"/>
    <col min="3" max="3" width="43.85546875" style="28" bestFit="1" customWidth="1"/>
    <col min="4" max="4" width="16.5703125" style="28" bestFit="1" customWidth="1"/>
    <col min="5" max="5" width="9" style="28" bestFit="1" customWidth="1"/>
    <col min="6" max="6" width="5" style="28" bestFit="1" customWidth="1"/>
    <col min="7" max="7" width="8.42578125" style="28" bestFit="1" customWidth="1"/>
    <col min="8" max="8" width="14.28515625" style="28" bestFit="1" customWidth="1"/>
    <col min="9" max="9" width="5.7109375" style="28" bestFit="1" customWidth="1"/>
    <col min="10" max="15" width="11.7109375" style="28" customWidth="1"/>
    <col min="16" max="16" width="7.7109375" style="28" bestFit="1" customWidth="1"/>
    <col min="18" max="18" width="11.42578125" bestFit="1" customWidth="1"/>
    <col min="19" max="19" width="16.140625" bestFit="1" customWidth="1"/>
    <col min="20" max="20" width="16.28515625" bestFit="1" customWidth="1"/>
    <col min="21" max="21" width="16" bestFit="1" customWidth="1"/>
    <col min="22" max="22" width="13.5703125" customWidth="1"/>
    <col min="23" max="23" width="20.85546875" bestFit="1" customWidth="1"/>
    <col min="24" max="24" width="13.5703125" customWidth="1"/>
    <col min="25" max="25" width="7.7109375" bestFit="1" customWidth="1"/>
    <col min="26" max="26" width="8.7109375" bestFit="1" customWidth="1"/>
    <col min="27" max="28" width="13.5703125" customWidth="1"/>
    <col min="40" max="40" width="9.140625" customWidth="1"/>
    <col min="41" max="41" width="10.140625" bestFit="1" customWidth="1"/>
  </cols>
  <sheetData>
    <row r="1" spans="1:40" x14ac:dyDescent="0.2">
      <c r="A1" s="39" t="s">
        <v>66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Y1" s="29"/>
      <c r="Z1" s="29"/>
      <c r="AA1" s="29"/>
      <c r="AB1" s="29"/>
      <c r="AD1" s="29"/>
      <c r="AH1" s="30"/>
      <c r="AI1" s="30"/>
      <c r="AJ1" s="30"/>
      <c r="AK1" s="30"/>
      <c r="AL1" s="30"/>
      <c r="AM1" s="30"/>
      <c r="AN1" s="31"/>
    </row>
    <row r="2" spans="1:40" x14ac:dyDescent="0.2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Y2" s="29"/>
      <c r="Z2" s="29"/>
      <c r="AA2" s="29"/>
      <c r="AB2" s="29"/>
      <c r="AD2" s="1"/>
      <c r="AG2" s="6" t="s">
        <v>46</v>
      </c>
      <c r="AH2" s="33">
        <v>41827</v>
      </c>
      <c r="AI2" s="33">
        <v>41827</v>
      </c>
      <c r="AJ2" s="33">
        <v>41863</v>
      </c>
      <c r="AK2" s="33">
        <v>41863</v>
      </c>
      <c r="AL2" s="34">
        <v>41898</v>
      </c>
      <c r="AM2" s="34">
        <v>41898</v>
      </c>
    </row>
    <row r="3" spans="1:40" x14ac:dyDescent="0.2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Y3" s="29"/>
      <c r="Z3" s="29"/>
      <c r="AA3" s="29"/>
      <c r="AB3" s="29"/>
      <c r="AG3" s="6" t="s">
        <v>47</v>
      </c>
      <c r="AH3" s="35" t="s">
        <v>48</v>
      </c>
      <c r="AI3" s="35" t="s">
        <v>48</v>
      </c>
      <c r="AJ3" s="35" t="s">
        <v>48</v>
      </c>
      <c r="AK3" s="35" t="s">
        <v>48</v>
      </c>
      <c r="AL3" s="36" t="s">
        <v>48</v>
      </c>
      <c r="AM3" s="36" t="s">
        <v>48</v>
      </c>
    </row>
    <row r="4" spans="1:40" x14ac:dyDescent="0.2">
      <c r="A4" s="41"/>
      <c r="B4" s="41" t="s">
        <v>55</v>
      </c>
      <c r="C4" s="42" t="s">
        <v>46</v>
      </c>
      <c r="D4" s="42" t="s">
        <v>47</v>
      </c>
      <c r="E4" s="42" t="s">
        <v>49</v>
      </c>
      <c r="F4" s="42" t="s">
        <v>67</v>
      </c>
      <c r="G4" s="42" t="s">
        <v>51</v>
      </c>
      <c r="H4" s="42" t="s">
        <v>63</v>
      </c>
      <c r="I4" s="42" t="s">
        <v>62</v>
      </c>
      <c r="J4" s="43" t="s">
        <v>12</v>
      </c>
      <c r="K4" s="44" t="s">
        <v>7</v>
      </c>
      <c r="L4" s="44" t="s">
        <v>8</v>
      </c>
      <c r="M4" s="42" t="s">
        <v>65</v>
      </c>
      <c r="N4" s="44" t="s">
        <v>7</v>
      </c>
      <c r="O4" s="44" t="s">
        <v>8</v>
      </c>
      <c r="Y4" s="29"/>
      <c r="Z4" s="29"/>
      <c r="AA4" s="29"/>
      <c r="AB4" s="29"/>
      <c r="AD4" s="29"/>
      <c r="AG4" s="6" t="s">
        <v>49</v>
      </c>
      <c r="AH4" s="35">
        <v>30</v>
      </c>
      <c r="AI4" s="35">
        <v>30</v>
      </c>
      <c r="AJ4" s="35">
        <v>30</v>
      </c>
      <c r="AK4" s="35">
        <v>30</v>
      </c>
      <c r="AL4" s="36">
        <v>30</v>
      </c>
      <c r="AM4" s="36">
        <v>30</v>
      </c>
    </row>
    <row r="5" spans="1:40" x14ac:dyDescent="0.2">
      <c r="A5" s="45" t="s">
        <v>56</v>
      </c>
      <c r="B5" s="46" t="s">
        <v>58</v>
      </c>
      <c r="C5" s="47">
        <v>42922</v>
      </c>
      <c r="D5" s="46" t="s">
        <v>53</v>
      </c>
      <c r="E5" s="46">
        <v>90</v>
      </c>
      <c r="F5" s="46" t="s">
        <v>44</v>
      </c>
      <c r="G5" s="46">
        <v>250</v>
      </c>
      <c r="H5" s="46">
        <v>0</v>
      </c>
      <c r="I5" s="46">
        <v>50</v>
      </c>
      <c r="J5" s="46">
        <v>0</v>
      </c>
      <c r="K5" s="46">
        <v>0</v>
      </c>
      <c r="L5" s="46">
        <v>0</v>
      </c>
      <c r="M5" s="46">
        <v>0</v>
      </c>
      <c r="N5" s="46">
        <v>0</v>
      </c>
      <c r="O5" s="46">
        <v>0</v>
      </c>
      <c r="Y5" s="29"/>
      <c r="Z5" s="29"/>
      <c r="AA5" s="29"/>
      <c r="AB5" s="29"/>
      <c r="AD5" s="29"/>
      <c r="AG5" s="6" t="s">
        <v>43</v>
      </c>
      <c r="AH5" s="35" t="s">
        <v>44</v>
      </c>
      <c r="AI5" s="35" t="s">
        <v>45</v>
      </c>
      <c r="AJ5" s="35" t="s">
        <v>44</v>
      </c>
      <c r="AK5" s="35" t="s">
        <v>45</v>
      </c>
      <c r="AL5" s="36" t="s">
        <v>44</v>
      </c>
      <c r="AM5" s="36" t="s">
        <v>45</v>
      </c>
    </row>
    <row r="6" spans="1:40" x14ac:dyDescent="0.2">
      <c r="A6" s="48"/>
      <c r="B6" s="43" t="s">
        <v>58</v>
      </c>
      <c r="C6" s="49">
        <v>42922</v>
      </c>
      <c r="D6" s="43" t="s">
        <v>53</v>
      </c>
      <c r="E6" s="43">
        <v>90</v>
      </c>
      <c r="F6" s="43" t="s">
        <v>45</v>
      </c>
      <c r="G6" s="43">
        <v>250</v>
      </c>
      <c r="H6" s="43">
        <v>0</v>
      </c>
      <c r="I6" s="43">
        <v>50</v>
      </c>
      <c r="J6" s="43">
        <v>0</v>
      </c>
      <c r="K6" s="43">
        <v>0</v>
      </c>
      <c r="L6" s="43">
        <v>0</v>
      </c>
      <c r="M6" s="43">
        <v>0</v>
      </c>
      <c r="N6" s="43">
        <v>0</v>
      </c>
      <c r="O6" s="43">
        <v>0</v>
      </c>
      <c r="Y6" s="29"/>
      <c r="Z6" s="29"/>
      <c r="AA6" s="29"/>
      <c r="AB6" s="29"/>
      <c r="AD6" s="1"/>
      <c r="AG6" s="6" t="s">
        <v>51</v>
      </c>
      <c r="AH6" s="35">
        <v>232</v>
      </c>
      <c r="AI6" s="35"/>
      <c r="AJ6" s="35">
        <v>200</v>
      </c>
      <c r="AK6" s="35"/>
      <c r="AL6" s="30">
        <v>242</v>
      </c>
      <c r="AM6" s="30"/>
    </row>
    <row r="7" spans="1:40" x14ac:dyDescent="0.2">
      <c r="A7" s="48"/>
      <c r="B7" s="43" t="s">
        <v>57</v>
      </c>
      <c r="C7" s="49">
        <v>42922</v>
      </c>
      <c r="D7" s="50" t="s">
        <v>48</v>
      </c>
      <c r="E7" s="50">
        <v>30</v>
      </c>
      <c r="F7" s="50" t="s">
        <v>44</v>
      </c>
      <c r="G7" s="50">
        <v>13</v>
      </c>
      <c r="H7" s="50">
        <v>525</v>
      </c>
      <c r="I7" s="50">
        <v>10</v>
      </c>
      <c r="J7" s="50">
        <v>32500</v>
      </c>
      <c r="K7" s="50">
        <v>38049</v>
      </c>
      <c r="L7" s="50">
        <v>26951</v>
      </c>
      <c r="M7" s="50">
        <v>32.5</v>
      </c>
      <c r="N7" s="50">
        <v>38.048999999999999</v>
      </c>
      <c r="O7" s="50">
        <v>26.951000000000001</v>
      </c>
      <c r="Y7" s="1"/>
      <c r="Z7" s="1"/>
      <c r="AA7" s="1"/>
      <c r="AB7" s="1"/>
      <c r="AG7" s="17" t="s">
        <v>63</v>
      </c>
      <c r="AH7" s="35">
        <v>7</v>
      </c>
      <c r="AI7" s="35">
        <v>1</v>
      </c>
      <c r="AJ7" s="35">
        <v>388</v>
      </c>
      <c r="AK7" s="35">
        <v>22</v>
      </c>
      <c r="AL7" s="35">
        <v>1</v>
      </c>
      <c r="AM7" s="35">
        <v>5</v>
      </c>
    </row>
    <row r="8" spans="1:40" x14ac:dyDescent="0.2">
      <c r="A8" s="48"/>
      <c r="B8" s="43" t="s">
        <v>57</v>
      </c>
      <c r="C8" s="49">
        <v>42922</v>
      </c>
      <c r="D8" s="51" t="s">
        <v>48</v>
      </c>
      <c r="E8" s="51">
        <v>30</v>
      </c>
      <c r="F8" s="51" t="s">
        <v>45</v>
      </c>
      <c r="G8" s="51">
        <v>13</v>
      </c>
      <c r="H8" s="51">
        <v>40</v>
      </c>
      <c r="I8" s="51">
        <v>10</v>
      </c>
      <c r="J8" s="51">
        <v>2476</v>
      </c>
      <c r="K8" s="51">
        <v>3468</v>
      </c>
      <c r="L8" s="51">
        <v>1484</v>
      </c>
      <c r="M8" s="51">
        <v>2.476</v>
      </c>
      <c r="N8" s="51">
        <v>3.468</v>
      </c>
      <c r="O8" s="51">
        <v>1.484</v>
      </c>
      <c r="Y8" s="1"/>
      <c r="Z8" s="1"/>
      <c r="AA8" s="29"/>
      <c r="AB8" s="29"/>
      <c r="AD8" s="29"/>
      <c r="AG8" s="17" t="s">
        <v>62</v>
      </c>
      <c r="AH8" s="35">
        <v>10</v>
      </c>
      <c r="AI8" s="35">
        <v>10</v>
      </c>
      <c r="AJ8" s="35">
        <v>10</v>
      </c>
      <c r="AK8" s="35">
        <v>10</v>
      </c>
      <c r="AL8" s="35">
        <v>10</v>
      </c>
      <c r="AM8" s="35">
        <v>10</v>
      </c>
    </row>
    <row r="9" spans="1:40" x14ac:dyDescent="0.2">
      <c r="A9" s="48"/>
      <c r="B9" s="52" t="s">
        <v>60</v>
      </c>
      <c r="C9" s="53">
        <v>42922</v>
      </c>
      <c r="D9" s="52" t="s">
        <v>54</v>
      </c>
      <c r="E9" s="52">
        <v>90</v>
      </c>
      <c r="F9" s="52" t="s">
        <v>44</v>
      </c>
      <c r="G9" s="52">
        <v>250</v>
      </c>
      <c r="H9" s="52">
        <v>0</v>
      </c>
      <c r="I9" s="52">
        <v>10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Y9" s="1"/>
      <c r="Z9" s="1"/>
      <c r="AA9" s="29"/>
      <c r="AB9" s="29"/>
      <c r="AD9" s="29"/>
      <c r="AG9" s="18" t="s">
        <v>12</v>
      </c>
      <c r="AH9" s="35">
        <v>5413</v>
      </c>
      <c r="AI9" s="35">
        <v>773</v>
      </c>
      <c r="AJ9" s="35">
        <v>258667</v>
      </c>
      <c r="AK9" s="35">
        <v>14667</v>
      </c>
      <c r="AL9" s="30">
        <v>807</v>
      </c>
      <c r="AM9" s="30">
        <v>4033</v>
      </c>
    </row>
    <row r="10" spans="1:40" x14ac:dyDescent="0.2">
      <c r="A10" s="48"/>
      <c r="B10" s="52" t="s">
        <v>60</v>
      </c>
      <c r="C10" s="53">
        <v>42922</v>
      </c>
      <c r="D10" s="52" t="s">
        <v>54</v>
      </c>
      <c r="E10" s="52">
        <v>90</v>
      </c>
      <c r="F10" s="52" t="s">
        <v>45</v>
      </c>
      <c r="G10" s="52">
        <v>250</v>
      </c>
      <c r="H10" s="52">
        <v>0</v>
      </c>
      <c r="I10" s="52">
        <v>10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Y10" s="1"/>
      <c r="Z10" s="1"/>
      <c r="AA10" s="29"/>
      <c r="AB10" s="29"/>
      <c r="AD10" s="1"/>
      <c r="AG10" s="3" t="s">
        <v>7</v>
      </c>
      <c r="AH10" s="35">
        <v>10633</v>
      </c>
      <c r="AI10" s="35">
        <v>3219</v>
      </c>
      <c r="AJ10" s="35">
        <v>309903</v>
      </c>
      <c r="AK10" s="35">
        <v>22862</v>
      </c>
      <c r="AL10" s="30">
        <v>3358</v>
      </c>
      <c r="AM10" s="30">
        <v>8285</v>
      </c>
    </row>
    <row r="11" spans="1:40" x14ac:dyDescent="0.2">
      <c r="A11" s="41"/>
      <c r="B11" s="54"/>
      <c r="C11" s="55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X11" s="14" t="s">
        <v>64</v>
      </c>
      <c r="AG11" s="3" t="s">
        <v>8</v>
      </c>
      <c r="AH11" s="35">
        <v>194</v>
      </c>
      <c r="AI11" s="35">
        <v>-1672</v>
      </c>
      <c r="AJ11" s="35">
        <v>207430</v>
      </c>
      <c r="AK11" s="35">
        <v>6472</v>
      </c>
      <c r="AL11" s="30">
        <v>-1744</v>
      </c>
      <c r="AM11" s="30">
        <v>-218</v>
      </c>
    </row>
    <row r="12" spans="1:40" x14ac:dyDescent="0.2">
      <c r="A12" s="45" t="s">
        <v>59</v>
      </c>
      <c r="B12" s="46" t="s">
        <v>58</v>
      </c>
      <c r="C12" s="47">
        <v>42955</v>
      </c>
      <c r="D12" s="46" t="s">
        <v>53</v>
      </c>
      <c r="E12" s="46">
        <v>90</v>
      </c>
      <c r="F12" s="46" t="s">
        <v>44</v>
      </c>
      <c r="G12" s="46">
        <v>250</v>
      </c>
      <c r="H12" s="46">
        <v>0</v>
      </c>
      <c r="I12" s="46">
        <v>10</v>
      </c>
      <c r="J12" s="46">
        <v>0</v>
      </c>
      <c r="K12" s="46">
        <v>0</v>
      </c>
      <c r="L12" s="46">
        <v>0</v>
      </c>
      <c r="M12" s="46">
        <v>0</v>
      </c>
      <c r="N12" s="46">
        <v>0</v>
      </c>
      <c r="O12" s="46">
        <v>0</v>
      </c>
      <c r="AG12" s="17" t="s">
        <v>65</v>
      </c>
      <c r="AH12" s="35">
        <v>5.4130000000000003</v>
      </c>
      <c r="AI12" s="35">
        <v>0.77300000000000002</v>
      </c>
      <c r="AJ12" s="35">
        <v>258.66699999999997</v>
      </c>
      <c r="AK12" s="35">
        <v>14.667</v>
      </c>
      <c r="AL12" s="35">
        <v>0.80700000000000005</v>
      </c>
      <c r="AM12" s="35">
        <v>4.0330000000000004</v>
      </c>
      <c r="AN12" s="31"/>
    </row>
    <row r="13" spans="1:40" x14ac:dyDescent="0.2">
      <c r="A13" s="41"/>
      <c r="B13" s="43" t="s">
        <v>58</v>
      </c>
      <c r="C13" s="49">
        <v>42955</v>
      </c>
      <c r="D13" s="43" t="s">
        <v>53</v>
      </c>
      <c r="E13" s="43">
        <v>90</v>
      </c>
      <c r="F13" s="43" t="s">
        <v>45</v>
      </c>
      <c r="G13" s="43">
        <v>250</v>
      </c>
      <c r="H13" s="43">
        <v>0</v>
      </c>
      <c r="I13" s="43">
        <v>10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AG13" s="3" t="s">
        <v>7</v>
      </c>
      <c r="AH13" s="35">
        <v>10.632999999999999</v>
      </c>
      <c r="AI13" s="35">
        <v>3.2189999999999999</v>
      </c>
      <c r="AJ13" s="35">
        <v>309.90300000000002</v>
      </c>
      <c r="AK13" s="35">
        <v>22.861999999999998</v>
      </c>
      <c r="AL13" s="35">
        <v>3.3580000000000001</v>
      </c>
      <c r="AM13" s="35">
        <v>8.2850000000000001</v>
      </c>
      <c r="AN13" s="31"/>
    </row>
    <row r="14" spans="1:40" x14ac:dyDescent="0.2">
      <c r="A14" s="41"/>
      <c r="B14" s="43" t="s">
        <v>57</v>
      </c>
      <c r="C14" s="49">
        <v>42948</v>
      </c>
      <c r="D14" s="50" t="s">
        <v>48</v>
      </c>
      <c r="E14" s="50">
        <v>30</v>
      </c>
      <c r="F14" s="50" t="s">
        <v>44</v>
      </c>
      <c r="G14" s="50">
        <v>132</v>
      </c>
      <c r="H14" s="50">
        <v>104</v>
      </c>
      <c r="I14" s="50">
        <v>10</v>
      </c>
      <c r="J14" s="50">
        <v>12827</v>
      </c>
      <c r="K14" s="50">
        <v>17521</v>
      </c>
      <c r="L14" s="50">
        <v>8132</v>
      </c>
      <c r="M14" s="50">
        <v>12.827</v>
      </c>
      <c r="N14" s="50">
        <v>17.521000000000001</v>
      </c>
      <c r="O14" s="50">
        <v>8.1319999999999997</v>
      </c>
      <c r="AG14" s="3" t="s">
        <v>8</v>
      </c>
      <c r="AH14" s="35">
        <v>0.19400000000000001</v>
      </c>
      <c r="AI14" s="35">
        <v>-1.6719999999999999</v>
      </c>
      <c r="AJ14" s="35">
        <v>207.43</v>
      </c>
      <c r="AK14" s="35">
        <v>6.4720000000000004</v>
      </c>
      <c r="AL14" s="35">
        <v>-1.744</v>
      </c>
      <c r="AM14" s="35">
        <v>-0.218</v>
      </c>
      <c r="AN14" s="31"/>
    </row>
    <row r="15" spans="1:40" x14ac:dyDescent="0.2">
      <c r="A15" s="41"/>
      <c r="B15" s="43" t="s">
        <v>57</v>
      </c>
      <c r="C15" s="49">
        <v>42948</v>
      </c>
      <c r="D15" s="51" t="s">
        <v>48</v>
      </c>
      <c r="E15" s="51">
        <v>30</v>
      </c>
      <c r="F15" s="51" t="s">
        <v>45</v>
      </c>
      <c r="G15" s="51">
        <v>132</v>
      </c>
      <c r="H15" s="51">
        <v>18</v>
      </c>
      <c r="I15" s="51">
        <v>10</v>
      </c>
      <c r="J15" s="51">
        <v>2220</v>
      </c>
      <c r="K15" s="51">
        <v>4217</v>
      </c>
      <c r="L15" s="51">
        <v>223</v>
      </c>
      <c r="M15" s="51">
        <v>2.2200000000000002</v>
      </c>
      <c r="N15" s="51">
        <v>4.2169999999999996</v>
      </c>
      <c r="O15" s="51">
        <v>0.223</v>
      </c>
      <c r="AG15" s="32"/>
      <c r="AH15" s="35"/>
      <c r="AI15" s="35"/>
      <c r="AJ15" s="35"/>
      <c r="AK15" s="35"/>
      <c r="AL15" s="30"/>
      <c r="AM15" s="30"/>
      <c r="AN15" s="31"/>
    </row>
    <row r="16" spans="1:40" x14ac:dyDescent="0.2">
      <c r="A16" s="41"/>
      <c r="B16" s="52" t="s">
        <v>60</v>
      </c>
      <c r="C16" s="53">
        <v>42955</v>
      </c>
      <c r="D16" s="52" t="s">
        <v>54</v>
      </c>
      <c r="E16" s="52">
        <v>30</v>
      </c>
      <c r="F16" s="52" t="s">
        <v>44</v>
      </c>
      <c r="G16" s="52">
        <v>70</v>
      </c>
      <c r="H16" s="52">
        <v>1</v>
      </c>
      <c r="I16" s="52">
        <v>10</v>
      </c>
      <c r="J16" s="52">
        <v>78</v>
      </c>
      <c r="K16" s="52">
        <v>324</v>
      </c>
      <c r="L16" s="52">
        <v>-168</v>
      </c>
      <c r="M16" s="52">
        <v>7.8E-2</v>
      </c>
      <c r="N16" s="52">
        <v>0.32400000000000001</v>
      </c>
      <c r="O16" s="52">
        <v>-0.16800000000000001</v>
      </c>
      <c r="AG16" s="31"/>
      <c r="AH16" s="30"/>
      <c r="AI16" s="30"/>
      <c r="AJ16" s="30"/>
      <c r="AK16" s="30"/>
      <c r="AL16" s="30"/>
      <c r="AM16" s="30"/>
      <c r="AN16" s="31"/>
    </row>
    <row r="17" spans="1:39" x14ac:dyDescent="0.2">
      <c r="A17" s="48"/>
      <c r="B17" s="52" t="s">
        <v>60</v>
      </c>
      <c r="C17" s="53">
        <v>42955</v>
      </c>
      <c r="D17" s="52" t="s">
        <v>54</v>
      </c>
      <c r="E17" s="52">
        <v>30</v>
      </c>
      <c r="F17" s="52" t="s">
        <v>45</v>
      </c>
      <c r="G17" s="52">
        <v>70</v>
      </c>
      <c r="H17" s="52">
        <v>0</v>
      </c>
      <c r="I17" s="52">
        <v>10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AF17" s="6" t="s">
        <v>46</v>
      </c>
      <c r="AG17" s="6" t="s">
        <v>46</v>
      </c>
      <c r="AH17" s="33">
        <v>41827</v>
      </c>
      <c r="AI17" s="33">
        <v>41827</v>
      </c>
      <c r="AJ17" s="33">
        <v>41862</v>
      </c>
      <c r="AK17" s="33">
        <v>41862</v>
      </c>
      <c r="AL17" s="34">
        <v>41898</v>
      </c>
      <c r="AM17" s="34">
        <v>41898</v>
      </c>
    </row>
    <row r="18" spans="1:39" x14ac:dyDescent="0.2">
      <c r="A18" s="41"/>
      <c r="B18" s="54"/>
      <c r="C18" s="55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AF18" s="6" t="s">
        <v>47</v>
      </c>
      <c r="AG18" s="6" t="s">
        <v>47</v>
      </c>
      <c r="AH18" s="35" t="s">
        <v>54</v>
      </c>
      <c r="AI18" s="35" t="s">
        <v>54</v>
      </c>
      <c r="AJ18" s="35" t="s">
        <v>54</v>
      </c>
      <c r="AK18" s="35" t="s">
        <v>54</v>
      </c>
      <c r="AL18" s="35" t="s">
        <v>54</v>
      </c>
      <c r="AM18" s="35" t="s">
        <v>54</v>
      </c>
    </row>
    <row r="19" spans="1:39" x14ac:dyDescent="0.2">
      <c r="A19" s="45" t="s">
        <v>61</v>
      </c>
      <c r="B19" s="46" t="s">
        <v>58</v>
      </c>
      <c r="C19" s="47">
        <v>42985</v>
      </c>
      <c r="D19" s="46" t="s">
        <v>53</v>
      </c>
      <c r="E19" s="46">
        <v>90</v>
      </c>
      <c r="F19" s="46" t="s">
        <v>44</v>
      </c>
      <c r="G19" s="46">
        <v>250</v>
      </c>
      <c r="H19" s="46">
        <v>0</v>
      </c>
      <c r="I19" s="46">
        <v>10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AF19" s="6" t="s">
        <v>49</v>
      </c>
      <c r="AG19" s="6" t="s">
        <v>49</v>
      </c>
      <c r="AH19" s="36">
        <v>90</v>
      </c>
      <c r="AI19" s="36">
        <v>90</v>
      </c>
      <c r="AJ19" s="35">
        <v>13</v>
      </c>
      <c r="AK19" s="35">
        <v>13</v>
      </c>
      <c r="AL19" s="36">
        <v>30</v>
      </c>
      <c r="AM19" s="36">
        <v>30</v>
      </c>
    </row>
    <row r="20" spans="1:39" x14ac:dyDescent="0.2">
      <c r="A20" s="48"/>
      <c r="B20" s="43" t="s">
        <v>58</v>
      </c>
      <c r="C20" s="49">
        <v>42985</v>
      </c>
      <c r="D20" s="43" t="s">
        <v>53</v>
      </c>
      <c r="E20" s="43">
        <v>90</v>
      </c>
      <c r="F20" s="43" t="s">
        <v>45</v>
      </c>
      <c r="G20" s="43">
        <v>250</v>
      </c>
      <c r="H20" s="43">
        <v>0</v>
      </c>
      <c r="I20" s="43">
        <v>10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AF20" s="6" t="s">
        <v>43</v>
      </c>
      <c r="AG20" s="6" t="s">
        <v>43</v>
      </c>
      <c r="AH20" s="36" t="s">
        <v>44</v>
      </c>
      <c r="AI20" s="36" t="s">
        <v>45</v>
      </c>
      <c r="AJ20" s="35" t="s">
        <v>44</v>
      </c>
      <c r="AK20" s="35" t="s">
        <v>45</v>
      </c>
      <c r="AL20" s="36" t="s">
        <v>44</v>
      </c>
      <c r="AM20" s="36" t="s">
        <v>45</v>
      </c>
    </row>
    <row r="21" spans="1:39" x14ac:dyDescent="0.2">
      <c r="A21" s="48"/>
      <c r="B21" s="43" t="s">
        <v>57</v>
      </c>
      <c r="C21" s="49">
        <v>42979</v>
      </c>
      <c r="D21" s="50" t="s">
        <v>48</v>
      </c>
      <c r="E21" s="50">
        <v>30</v>
      </c>
      <c r="F21" s="50" t="s">
        <v>44</v>
      </c>
      <c r="G21" s="50">
        <v>42</v>
      </c>
      <c r="H21" s="50">
        <v>242</v>
      </c>
      <c r="I21" s="50">
        <v>10</v>
      </c>
      <c r="J21" s="50">
        <v>28233</v>
      </c>
      <c r="K21" s="50">
        <v>34547</v>
      </c>
      <c r="L21" s="50">
        <v>21919</v>
      </c>
      <c r="M21" s="50">
        <v>28.233000000000001</v>
      </c>
      <c r="N21" s="50">
        <v>34.546999999999997</v>
      </c>
      <c r="O21" s="50">
        <v>21.919</v>
      </c>
      <c r="AF21" s="6" t="s">
        <v>51</v>
      </c>
      <c r="AG21" s="17" t="s">
        <v>63</v>
      </c>
      <c r="AH21" s="22">
        <v>175</v>
      </c>
      <c r="AI21" s="20">
        <v>175</v>
      </c>
      <c r="AJ21" s="27">
        <v>178</v>
      </c>
      <c r="AK21" s="27">
        <v>178</v>
      </c>
      <c r="AL21" s="22">
        <v>218</v>
      </c>
      <c r="AM21" s="23">
        <v>218</v>
      </c>
    </row>
    <row r="22" spans="1:39" x14ac:dyDescent="0.2">
      <c r="A22" s="40"/>
      <c r="B22" s="43" t="s">
        <v>57</v>
      </c>
      <c r="C22" s="49">
        <v>42979</v>
      </c>
      <c r="D22" s="51" t="s">
        <v>48</v>
      </c>
      <c r="E22" s="51">
        <v>30</v>
      </c>
      <c r="F22" s="51" t="s">
        <v>45</v>
      </c>
      <c r="G22" s="51">
        <v>42</v>
      </c>
      <c r="H22" s="51">
        <v>57</v>
      </c>
      <c r="I22" s="51">
        <v>10</v>
      </c>
      <c r="J22" s="51">
        <v>6650</v>
      </c>
      <c r="K22" s="51">
        <v>9173</v>
      </c>
      <c r="L22" s="51">
        <v>4127</v>
      </c>
      <c r="M22" s="51">
        <v>6.65</v>
      </c>
      <c r="N22" s="51">
        <v>9.173</v>
      </c>
      <c r="O22" s="51">
        <v>4.1269999999999998</v>
      </c>
      <c r="AF22" s="17" t="s">
        <v>63</v>
      </c>
      <c r="AG22" s="17" t="s">
        <v>62</v>
      </c>
      <c r="AH22" s="37">
        <v>48</v>
      </c>
      <c r="AI22" s="37">
        <v>10</v>
      </c>
      <c r="AJ22" s="35">
        <v>0</v>
      </c>
      <c r="AK22" s="35">
        <v>1</v>
      </c>
      <c r="AL22" s="35">
        <v>0</v>
      </c>
      <c r="AM22" s="35">
        <v>0</v>
      </c>
    </row>
    <row r="23" spans="1:39" x14ac:dyDescent="0.2">
      <c r="A23" s="40"/>
      <c r="B23" s="52" t="s">
        <v>60</v>
      </c>
      <c r="C23" s="53">
        <v>42985</v>
      </c>
      <c r="D23" s="52" t="s">
        <v>54</v>
      </c>
      <c r="E23" s="52">
        <v>30</v>
      </c>
      <c r="F23" s="52" t="s">
        <v>44</v>
      </c>
      <c r="G23" s="52">
        <v>125</v>
      </c>
      <c r="H23" s="52">
        <v>0</v>
      </c>
      <c r="I23" s="52">
        <v>10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AF23" s="17" t="s">
        <v>62</v>
      </c>
      <c r="AG23" s="18" t="s">
        <v>12</v>
      </c>
      <c r="AH23" s="36">
        <v>5</v>
      </c>
      <c r="AI23" s="36">
        <v>5</v>
      </c>
      <c r="AJ23" s="35">
        <v>10</v>
      </c>
      <c r="AK23" s="35">
        <v>10</v>
      </c>
      <c r="AL23" s="30">
        <v>10</v>
      </c>
      <c r="AM23" s="30">
        <v>10</v>
      </c>
    </row>
    <row r="24" spans="1:39" x14ac:dyDescent="0.2">
      <c r="A24" s="40"/>
      <c r="B24" s="52" t="s">
        <v>60</v>
      </c>
      <c r="C24" s="53">
        <v>42985</v>
      </c>
      <c r="D24" s="52" t="s">
        <v>54</v>
      </c>
      <c r="E24" s="52">
        <v>30</v>
      </c>
      <c r="F24" s="52" t="s">
        <v>45</v>
      </c>
      <c r="G24" s="52">
        <v>125</v>
      </c>
      <c r="H24" s="52">
        <v>0</v>
      </c>
      <c r="I24" s="52">
        <v>10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AF24" s="18" t="s">
        <v>12</v>
      </c>
      <c r="AG24" s="3" t="s">
        <v>7</v>
      </c>
      <c r="AH24" s="36">
        <v>18667</v>
      </c>
      <c r="AI24" s="36">
        <v>3889</v>
      </c>
      <c r="AJ24" s="35">
        <v>0</v>
      </c>
      <c r="AK24" s="35">
        <v>1369</v>
      </c>
      <c r="AL24" s="36">
        <v>0</v>
      </c>
      <c r="AM24" s="36">
        <v>0</v>
      </c>
    </row>
    <row r="25" spans="1:39" x14ac:dyDescent="0.2"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AF25" s="3" t="s">
        <v>7</v>
      </c>
      <c r="AG25" s="3" t="s">
        <v>8</v>
      </c>
      <c r="AH25" s="36">
        <v>22927</v>
      </c>
      <c r="AI25" s="36">
        <v>6639</v>
      </c>
      <c r="AJ25" s="35">
        <v>0</v>
      </c>
      <c r="AK25" s="35">
        <v>5699</v>
      </c>
      <c r="AL25" s="36">
        <v>0</v>
      </c>
      <c r="AM25" s="36">
        <v>0</v>
      </c>
    </row>
    <row r="26" spans="1:39" x14ac:dyDescent="0.2">
      <c r="AF26" s="3" t="s">
        <v>8</v>
      </c>
      <c r="AG26" s="17" t="s">
        <v>65</v>
      </c>
      <c r="AH26" s="36">
        <v>14407</v>
      </c>
      <c r="AI26" s="36">
        <v>1139</v>
      </c>
      <c r="AJ26" s="35">
        <v>0</v>
      </c>
      <c r="AK26" s="35">
        <v>-2961</v>
      </c>
      <c r="AL26" s="36">
        <v>0</v>
      </c>
      <c r="AM26" s="36">
        <v>0</v>
      </c>
    </row>
    <row r="27" spans="1:39" x14ac:dyDescent="0.2">
      <c r="AF27" s="17" t="s">
        <v>65</v>
      </c>
      <c r="AG27" s="3" t="s">
        <v>7</v>
      </c>
      <c r="AH27" s="36">
        <f>AH24/1000</f>
        <v>18.667000000000002</v>
      </c>
      <c r="AI27" s="36">
        <f t="shared" ref="AI27:AM27" si="0">AI24/1000</f>
        <v>3.8889999999999998</v>
      </c>
      <c r="AJ27" s="36">
        <f t="shared" si="0"/>
        <v>0</v>
      </c>
      <c r="AK27" s="36">
        <f t="shared" si="0"/>
        <v>1.369</v>
      </c>
      <c r="AL27" s="36">
        <f t="shared" si="0"/>
        <v>0</v>
      </c>
      <c r="AM27" s="36">
        <f t="shared" si="0"/>
        <v>0</v>
      </c>
    </row>
    <row r="28" spans="1:39" x14ac:dyDescent="0.2">
      <c r="C28" s="28" t="s">
        <v>84</v>
      </c>
      <c r="AF28" s="3" t="s">
        <v>7</v>
      </c>
      <c r="AG28" s="3" t="s">
        <v>8</v>
      </c>
      <c r="AH28" s="36">
        <f t="shared" ref="AH28:AM29" si="1">AH25/1000</f>
        <v>22.927</v>
      </c>
      <c r="AI28" s="36">
        <f t="shared" si="1"/>
        <v>6.6390000000000002</v>
      </c>
      <c r="AJ28" s="36">
        <f t="shared" si="1"/>
        <v>0</v>
      </c>
      <c r="AK28" s="36">
        <f t="shared" si="1"/>
        <v>5.6989999999999998</v>
      </c>
      <c r="AL28" s="36">
        <f t="shared" si="1"/>
        <v>0</v>
      </c>
      <c r="AM28" s="36">
        <f t="shared" si="1"/>
        <v>0</v>
      </c>
    </row>
    <row r="29" spans="1:39" x14ac:dyDescent="0.2">
      <c r="C29" s="28" t="s">
        <v>85</v>
      </c>
      <c r="AF29" s="3"/>
      <c r="AH29" s="36"/>
      <c r="AI29" s="36"/>
      <c r="AJ29" s="36"/>
      <c r="AK29" s="36"/>
      <c r="AL29" s="36"/>
      <c r="AM29" s="36"/>
    </row>
    <row r="31" spans="1:39" x14ac:dyDescent="0.2">
      <c r="C31" s="28" t="s">
        <v>70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"/>
  <sheetViews>
    <sheetView zoomScaleNormal="100" workbookViewId="0">
      <selection activeCell="D11" sqref="D11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  <col min="7" max="7" width="15" customWidth="1"/>
    <col min="8" max="8" width="11.140625" style="6" customWidth="1"/>
    <col min="9" max="10" width="11.140625" style="1" customWidth="1"/>
    <col min="11" max="12" width="11.140625" style="27" customWidth="1"/>
    <col min="13" max="15" width="11.140625" customWidth="1"/>
    <col min="16" max="16" width="3.42578125" customWidth="1"/>
    <col min="17" max="18" width="10.140625" bestFit="1" customWidth="1"/>
  </cols>
  <sheetData>
    <row r="1" spans="1:19" x14ac:dyDescent="0.2">
      <c r="H1" s="6" t="s">
        <v>46</v>
      </c>
      <c r="I1" s="19">
        <v>42922</v>
      </c>
      <c r="J1" s="19">
        <v>42922</v>
      </c>
      <c r="K1" s="26">
        <v>42948</v>
      </c>
      <c r="L1" s="26">
        <v>42948</v>
      </c>
      <c r="M1" s="21">
        <v>42979</v>
      </c>
      <c r="N1" s="21">
        <v>42979</v>
      </c>
    </row>
    <row r="2" spans="1:19" x14ac:dyDescent="0.2">
      <c r="A2" t="s">
        <v>0</v>
      </c>
      <c r="H2" s="6" t="s">
        <v>47</v>
      </c>
      <c r="I2" s="20" t="s">
        <v>48</v>
      </c>
      <c r="J2" s="20" t="s">
        <v>48</v>
      </c>
      <c r="K2" s="27" t="s">
        <v>48</v>
      </c>
      <c r="L2" s="27" t="s">
        <v>48</v>
      </c>
      <c r="M2" s="22" t="s">
        <v>48</v>
      </c>
      <c r="N2" s="22" t="s">
        <v>48</v>
      </c>
      <c r="Q2" s="20" t="s">
        <v>48</v>
      </c>
      <c r="R2" s="20" t="s">
        <v>48</v>
      </c>
    </row>
    <row r="3" spans="1:19" x14ac:dyDescent="0.2">
      <c r="H3" s="6" t="s">
        <v>49</v>
      </c>
      <c r="I3" s="20">
        <v>30</v>
      </c>
      <c r="J3" s="20">
        <v>30</v>
      </c>
      <c r="K3" s="27">
        <v>30</v>
      </c>
      <c r="L3" s="27">
        <v>30</v>
      </c>
      <c r="M3" s="20">
        <v>30</v>
      </c>
      <c r="N3" s="20">
        <v>30</v>
      </c>
      <c r="Q3" s="19">
        <v>42922</v>
      </c>
      <c r="R3" s="19">
        <v>42922</v>
      </c>
    </row>
    <row r="4" spans="1:19" x14ac:dyDescent="0.2">
      <c r="A4" t="s">
        <v>1</v>
      </c>
      <c r="B4" t="s">
        <v>9</v>
      </c>
      <c r="C4" t="s">
        <v>11</v>
      </c>
      <c r="D4" t="s">
        <v>2</v>
      </c>
      <c r="E4" s="12" t="s">
        <v>4</v>
      </c>
      <c r="H4" s="6" t="s">
        <v>43</v>
      </c>
      <c r="I4" s="20" t="s">
        <v>44</v>
      </c>
      <c r="J4" s="20" t="s">
        <v>45</v>
      </c>
      <c r="K4" s="27" t="s">
        <v>44</v>
      </c>
      <c r="L4" s="27" t="s">
        <v>45</v>
      </c>
      <c r="M4" s="22" t="s">
        <v>44</v>
      </c>
      <c r="N4" s="22" t="s">
        <v>45</v>
      </c>
      <c r="Q4" s="20" t="s">
        <v>44</v>
      </c>
      <c r="R4" s="20" t="s">
        <v>45</v>
      </c>
    </row>
    <row r="5" spans="1:19" ht="13.5" thickBot="1" x14ac:dyDescent="0.25">
      <c r="A5" s="10" t="s">
        <v>18</v>
      </c>
      <c r="B5" s="4" t="s">
        <v>10</v>
      </c>
      <c r="C5" s="5" t="s">
        <v>69</v>
      </c>
      <c r="D5" s="4" t="s">
        <v>3</v>
      </c>
      <c r="E5" s="12" t="s">
        <v>5</v>
      </c>
      <c r="F5" s="9" t="s">
        <v>12</v>
      </c>
      <c r="H5" s="6">
        <v>1</v>
      </c>
      <c r="I5" s="60"/>
      <c r="J5" s="60"/>
      <c r="K5" s="27">
        <v>5</v>
      </c>
      <c r="L5" s="27">
        <v>4</v>
      </c>
      <c r="M5" s="22">
        <v>23</v>
      </c>
      <c r="N5" s="22">
        <v>2</v>
      </c>
      <c r="O5" s="16"/>
      <c r="P5" s="6">
        <v>1</v>
      </c>
      <c r="Q5" s="60">
        <v>25</v>
      </c>
      <c r="R5" s="60">
        <v>5</v>
      </c>
      <c r="S5" t="s">
        <v>75</v>
      </c>
    </row>
    <row r="6" spans="1:19" x14ac:dyDescent="0.2">
      <c r="A6" s="15" t="s">
        <v>72</v>
      </c>
      <c r="B6" s="22"/>
      <c r="C6" s="1" t="e">
        <f>ROUND(AVERAGE(B6:B15),4)</f>
        <v>#DIV/0!</v>
      </c>
      <c r="D6" s="63" t="s">
        <v>73</v>
      </c>
      <c r="E6" s="13" t="e">
        <f>ROUND((((C6*1000)*(A6/1000))/$D$6),4)</f>
        <v>#DIV/0!</v>
      </c>
      <c r="F6" s="8" t="e">
        <f>ROUND((E6*1000),0)</f>
        <v>#DIV/0!</v>
      </c>
      <c r="H6" s="6">
        <v>2</v>
      </c>
      <c r="I6" s="60"/>
      <c r="J6" s="60"/>
      <c r="K6" s="27">
        <v>11</v>
      </c>
      <c r="L6" s="27">
        <v>1</v>
      </c>
      <c r="M6" s="22">
        <v>23</v>
      </c>
      <c r="N6" s="22">
        <v>6</v>
      </c>
      <c r="O6" s="14"/>
      <c r="P6" s="6">
        <v>2</v>
      </c>
      <c r="Q6" s="60">
        <v>36</v>
      </c>
      <c r="R6" s="60">
        <v>2</v>
      </c>
      <c r="S6" t="s">
        <v>75</v>
      </c>
    </row>
    <row r="7" spans="1:19" x14ac:dyDescent="0.2">
      <c r="B7" s="22"/>
      <c r="H7" s="6">
        <v>3</v>
      </c>
      <c r="I7" s="20">
        <v>66</v>
      </c>
      <c r="J7" s="20">
        <v>10</v>
      </c>
      <c r="K7" s="27">
        <v>8</v>
      </c>
      <c r="L7" s="27">
        <v>0</v>
      </c>
      <c r="M7" s="22">
        <v>27</v>
      </c>
      <c r="N7" s="22">
        <v>6</v>
      </c>
      <c r="O7" s="16"/>
      <c r="P7" s="6">
        <v>3</v>
      </c>
      <c r="Q7" s="20">
        <v>66</v>
      </c>
      <c r="R7" s="20">
        <v>10</v>
      </c>
      <c r="S7" t="s">
        <v>71</v>
      </c>
    </row>
    <row r="8" spans="1:19" x14ac:dyDescent="0.2">
      <c r="B8" s="22"/>
      <c r="E8" s="3" t="s">
        <v>7</v>
      </c>
      <c r="F8" s="1" t="e">
        <f>ROUND(((($C$6+$C$17)*$A$6)/($D$6))*1000,0)</f>
        <v>#DIV/0!</v>
      </c>
      <c r="H8" s="6">
        <v>4</v>
      </c>
      <c r="I8" s="20">
        <v>76</v>
      </c>
      <c r="J8" s="20">
        <v>4</v>
      </c>
      <c r="K8" s="27">
        <v>10</v>
      </c>
      <c r="L8" s="27">
        <v>0</v>
      </c>
      <c r="M8" s="22">
        <v>13</v>
      </c>
      <c r="N8" s="22">
        <v>4</v>
      </c>
      <c r="O8" s="16"/>
      <c r="P8" s="6">
        <v>4</v>
      </c>
      <c r="Q8" s="20">
        <v>76</v>
      </c>
      <c r="R8" s="20">
        <v>4</v>
      </c>
    </row>
    <row r="9" spans="1:19" x14ac:dyDescent="0.2">
      <c r="B9" s="22"/>
      <c r="E9" s="3" t="s">
        <v>8</v>
      </c>
      <c r="F9" s="1" t="e">
        <f>ROUND(((($C$6-$C$17)*$A$6)/($D$6))*1000,0)</f>
        <v>#DIV/0!</v>
      </c>
      <c r="H9" s="6">
        <v>5</v>
      </c>
      <c r="I9" s="20">
        <v>91</v>
      </c>
      <c r="J9" s="20">
        <v>5</v>
      </c>
      <c r="K9" s="27">
        <v>14</v>
      </c>
      <c r="L9" s="27">
        <v>2</v>
      </c>
      <c r="M9" s="22">
        <v>31</v>
      </c>
      <c r="N9" s="22">
        <v>5</v>
      </c>
      <c r="O9" s="16"/>
      <c r="P9" s="6">
        <v>5</v>
      </c>
      <c r="Q9" s="20">
        <v>91</v>
      </c>
      <c r="R9" s="20">
        <v>5</v>
      </c>
    </row>
    <row r="10" spans="1:19" x14ac:dyDescent="0.2">
      <c r="B10" s="22"/>
      <c r="H10" s="6">
        <v>6</v>
      </c>
      <c r="I10" s="20">
        <v>76</v>
      </c>
      <c r="J10" s="20">
        <v>5</v>
      </c>
      <c r="K10" s="27">
        <v>10</v>
      </c>
      <c r="L10" s="27">
        <v>4</v>
      </c>
      <c r="M10" s="22">
        <v>31</v>
      </c>
      <c r="N10" s="22">
        <v>8</v>
      </c>
      <c r="O10" s="16"/>
      <c r="P10" s="6">
        <v>6</v>
      </c>
      <c r="Q10" s="20">
        <v>76</v>
      </c>
      <c r="R10" s="20">
        <v>5</v>
      </c>
    </row>
    <row r="11" spans="1:19" x14ac:dyDescent="0.2">
      <c r="B11" s="22"/>
      <c r="C11" s="16"/>
      <c r="D11" s="16"/>
      <c r="H11" s="6">
        <v>7</v>
      </c>
      <c r="I11" s="20">
        <v>92</v>
      </c>
      <c r="J11" s="20">
        <v>7</v>
      </c>
      <c r="K11" s="27">
        <v>19</v>
      </c>
      <c r="L11" s="27">
        <v>1</v>
      </c>
      <c r="M11" s="22">
        <v>19</v>
      </c>
      <c r="N11" s="22">
        <v>4</v>
      </c>
      <c r="O11" s="16"/>
      <c r="P11" s="6">
        <v>7</v>
      </c>
      <c r="Q11" s="20">
        <v>92</v>
      </c>
      <c r="R11" s="20">
        <v>7</v>
      </c>
    </row>
    <row r="12" spans="1:19" x14ac:dyDescent="0.2">
      <c r="B12" s="22"/>
      <c r="C12" s="16"/>
      <c r="D12" s="16"/>
      <c r="H12" s="6">
        <v>8</v>
      </c>
      <c r="I12" s="20">
        <v>65</v>
      </c>
      <c r="J12" s="20">
        <v>3</v>
      </c>
      <c r="K12" s="27">
        <v>9</v>
      </c>
      <c r="L12" s="27">
        <v>4</v>
      </c>
      <c r="M12" s="22">
        <v>26</v>
      </c>
      <c r="N12" s="22">
        <v>5</v>
      </c>
      <c r="O12" s="16"/>
      <c r="P12" s="6">
        <v>8</v>
      </c>
      <c r="Q12" s="20">
        <v>65</v>
      </c>
      <c r="R12" s="20">
        <v>3</v>
      </c>
    </row>
    <row r="13" spans="1:19" x14ac:dyDescent="0.2">
      <c r="B13" s="22"/>
      <c r="C13" s="16"/>
      <c r="D13" s="16"/>
      <c r="H13" s="6">
        <v>9</v>
      </c>
      <c r="I13" s="20">
        <v>59</v>
      </c>
      <c r="J13" s="20">
        <v>6</v>
      </c>
      <c r="K13" s="27">
        <v>10</v>
      </c>
      <c r="L13" s="27">
        <v>1</v>
      </c>
      <c r="M13" s="22">
        <v>26</v>
      </c>
      <c r="N13" s="22">
        <v>9</v>
      </c>
      <c r="O13" s="16"/>
      <c r="P13" s="6">
        <v>9</v>
      </c>
      <c r="Q13" s="20">
        <v>59</v>
      </c>
      <c r="R13" s="20">
        <v>6</v>
      </c>
    </row>
    <row r="14" spans="1:19" x14ac:dyDescent="0.2">
      <c r="B14" s="22"/>
      <c r="C14" s="16"/>
      <c r="D14" s="16"/>
      <c r="H14" s="6">
        <v>10</v>
      </c>
      <c r="I14" s="60"/>
      <c r="J14" s="60"/>
      <c r="K14" s="27">
        <v>8</v>
      </c>
      <c r="L14" s="27">
        <v>1</v>
      </c>
      <c r="M14" s="22">
        <v>23</v>
      </c>
      <c r="N14" s="22">
        <v>8</v>
      </c>
      <c r="P14" s="6">
        <v>10</v>
      </c>
      <c r="Q14" s="60">
        <v>40</v>
      </c>
      <c r="R14" s="60">
        <v>6</v>
      </c>
      <c r="S14" t="s">
        <v>74</v>
      </c>
    </row>
    <row r="15" spans="1:19" x14ac:dyDescent="0.2">
      <c r="B15" s="22"/>
      <c r="C15" s="16"/>
      <c r="D15" s="16"/>
      <c r="H15" s="6" t="s">
        <v>50</v>
      </c>
      <c r="I15" s="56" t="s">
        <v>68</v>
      </c>
      <c r="J15" s="56"/>
      <c r="K15" s="57"/>
      <c r="L15" s="57"/>
      <c r="M15" s="56"/>
      <c r="N15" s="58"/>
      <c r="O15" s="24"/>
    </row>
    <row r="16" spans="1:19" x14ac:dyDescent="0.2">
      <c r="B16" s="22"/>
      <c r="H16" s="6" t="s">
        <v>51</v>
      </c>
      <c r="I16" s="20">
        <v>13</v>
      </c>
      <c r="J16" s="20"/>
      <c r="K16" s="27">
        <v>37</v>
      </c>
      <c r="M16" s="23">
        <v>35</v>
      </c>
      <c r="N16" s="23"/>
    </row>
    <row r="17" spans="2:16" x14ac:dyDescent="0.2">
      <c r="B17" s="6" t="s">
        <v>6</v>
      </c>
      <c r="C17" s="7" t="e">
        <f>STDEV(B6:B15)</f>
        <v>#DIV/0!</v>
      </c>
      <c r="I17" s="20"/>
      <c r="J17" s="20"/>
      <c r="M17" s="23"/>
      <c r="N17" s="23"/>
    </row>
    <row r="18" spans="2:16" x14ac:dyDescent="0.2">
      <c r="H18" s="17" t="s">
        <v>52</v>
      </c>
      <c r="I18" s="20"/>
      <c r="J18" s="20"/>
      <c r="M18" s="23"/>
      <c r="N18" s="23"/>
      <c r="P18" s="16"/>
    </row>
    <row r="19" spans="2:16" x14ac:dyDescent="0.2">
      <c r="H19" s="18" t="s">
        <v>12</v>
      </c>
      <c r="I19" s="20">
        <v>32500</v>
      </c>
      <c r="J19" s="20">
        <v>2476</v>
      </c>
      <c r="K19" s="27">
        <v>12827</v>
      </c>
      <c r="L19" s="27">
        <v>2220</v>
      </c>
      <c r="M19" s="23">
        <v>28233</v>
      </c>
      <c r="N19" s="23">
        <v>6650</v>
      </c>
    </row>
    <row r="20" spans="2:16" x14ac:dyDescent="0.2">
      <c r="I20" s="20"/>
      <c r="J20" s="20"/>
      <c r="M20" s="23"/>
      <c r="N20" s="23"/>
    </row>
    <row r="21" spans="2:16" x14ac:dyDescent="0.2">
      <c r="H21" s="3" t="s">
        <v>7</v>
      </c>
      <c r="I21" s="20">
        <v>38049</v>
      </c>
      <c r="J21" s="20">
        <v>3468</v>
      </c>
      <c r="K21" s="27">
        <v>17521</v>
      </c>
      <c r="L21" s="27">
        <v>4217</v>
      </c>
      <c r="M21" s="23">
        <v>34547</v>
      </c>
      <c r="N21" s="23">
        <v>9173</v>
      </c>
    </row>
    <row r="22" spans="2:16" x14ac:dyDescent="0.2">
      <c r="B22" s="6"/>
      <c r="C22" s="7"/>
      <c r="H22" s="3" t="s">
        <v>8</v>
      </c>
      <c r="I22" s="20">
        <v>26951</v>
      </c>
      <c r="J22" s="20">
        <v>1484</v>
      </c>
      <c r="K22" s="27">
        <v>8132</v>
      </c>
      <c r="L22" s="27">
        <v>223</v>
      </c>
      <c r="M22" s="23">
        <v>21919</v>
      </c>
      <c r="N22" s="23">
        <v>4127</v>
      </c>
    </row>
    <row r="23" spans="2:16" x14ac:dyDescent="0.2">
      <c r="D23" s="14"/>
    </row>
    <row r="24" spans="2:16" x14ac:dyDescent="0.2">
      <c r="B24" s="14" t="s">
        <v>76</v>
      </c>
    </row>
    <row r="25" spans="2:16" x14ac:dyDescent="0.2">
      <c r="B25" t="s">
        <v>77</v>
      </c>
      <c r="H25" s="6" t="s">
        <v>46</v>
      </c>
      <c r="I25" s="19">
        <v>42922</v>
      </c>
      <c r="J25" s="19">
        <v>42922</v>
      </c>
      <c r="K25" s="26">
        <v>42955</v>
      </c>
      <c r="L25" s="26">
        <v>42955</v>
      </c>
      <c r="M25" s="21">
        <v>42985</v>
      </c>
      <c r="N25" s="21">
        <v>42985</v>
      </c>
    </row>
    <row r="26" spans="2:16" x14ac:dyDescent="0.2">
      <c r="B26" t="s">
        <v>78</v>
      </c>
      <c r="H26" s="6" t="s">
        <v>47</v>
      </c>
      <c r="I26" s="20" t="s">
        <v>54</v>
      </c>
      <c r="J26" s="20" t="s">
        <v>54</v>
      </c>
      <c r="K26" s="27" t="s">
        <v>54</v>
      </c>
      <c r="L26" s="27" t="s">
        <v>54</v>
      </c>
      <c r="M26" s="20" t="s">
        <v>54</v>
      </c>
      <c r="N26" s="20" t="s">
        <v>54</v>
      </c>
    </row>
    <row r="27" spans="2:16" x14ac:dyDescent="0.2">
      <c r="H27" s="6" t="s">
        <v>49</v>
      </c>
      <c r="I27" s="22">
        <v>90</v>
      </c>
      <c r="J27" s="22">
        <v>90</v>
      </c>
      <c r="K27" s="27">
        <v>90</v>
      </c>
      <c r="L27" s="27">
        <v>90</v>
      </c>
      <c r="M27" s="22">
        <v>90</v>
      </c>
      <c r="N27" s="22">
        <v>90</v>
      </c>
    </row>
    <row r="28" spans="2:16" x14ac:dyDescent="0.2">
      <c r="B28" t="s">
        <v>79</v>
      </c>
      <c r="H28" s="6" t="s">
        <v>43</v>
      </c>
      <c r="I28" s="22" t="s">
        <v>44</v>
      </c>
      <c r="J28" s="22" t="s">
        <v>45</v>
      </c>
      <c r="K28" s="27" t="s">
        <v>44</v>
      </c>
      <c r="L28" s="27" t="s">
        <v>45</v>
      </c>
      <c r="M28" s="22" t="s">
        <v>44</v>
      </c>
      <c r="N28" s="22" t="s">
        <v>45</v>
      </c>
    </row>
    <row r="29" spans="2:16" x14ac:dyDescent="0.2">
      <c r="B29" s="14" t="s">
        <v>81</v>
      </c>
      <c r="H29" s="6">
        <v>1</v>
      </c>
      <c r="I29" s="20" t="s">
        <v>82</v>
      </c>
      <c r="J29" s="20" t="s">
        <v>82</v>
      </c>
      <c r="K29" s="27">
        <v>0</v>
      </c>
      <c r="L29" s="27">
        <v>0</v>
      </c>
      <c r="M29" s="20" t="s">
        <v>82</v>
      </c>
      <c r="N29" s="20" t="s">
        <v>82</v>
      </c>
    </row>
    <row r="30" spans="2:16" x14ac:dyDescent="0.2">
      <c r="B30" t="s">
        <v>80</v>
      </c>
      <c r="H30" s="6">
        <v>2</v>
      </c>
      <c r="I30" s="22">
        <v>0</v>
      </c>
      <c r="J30" s="22">
        <v>0</v>
      </c>
      <c r="K30" s="27">
        <v>0</v>
      </c>
      <c r="L30" s="27">
        <v>0</v>
      </c>
      <c r="M30" s="22">
        <v>0</v>
      </c>
      <c r="N30" s="22">
        <v>0</v>
      </c>
    </row>
    <row r="31" spans="2:16" x14ac:dyDescent="0.2">
      <c r="E31" s="14"/>
      <c r="H31" s="6">
        <v>3</v>
      </c>
      <c r="I31" s="22">
        <v>0</v>
      </c>
      <c r="J31" s="22">
        <v>0</v>
      </c>
      <c r="K31" s="61">
        <v>0</v>
      </c>
      <c r="L31" s="27">
        <v>0</v>
      </c>
      <c r="M31" s="22">
        <v>0</v>
      </c>
      <c r="N31" s="22">
        <v>0</v>
      </c>
    </row>
    <row r="32" spans="2:16" x14ac:dyDescent="0.2">
      <c r="E32" s="14"/>
      <c r="H32" s="6">
        <v>4</v>
      </c>
      <c r="I32" s="22">
        <v>0</v>
      </c>
      <c r="J32" s="22">
        <v>0</v>
      </c>
      <c r="K32" s="61">
        <v>0</v>
      </c>
      <c r="L32" s="27">
        <v>0</v>
      </c>
      <c r="M32" s="22">
        <v>0</v>
      </c>
      <c r="N32" s="22">
        <v>0</v>
      </c>
    </row>
    <row r="33" spans="5:15" x14ac:dyDescent="0.2">
      <c r="E33" s="14"/>
      <c r="H33" s="6">
        <v>5</v>
      </c>
      <c r="I33" s="22">
        <v>0</v>
      </c>
      <c r="J33" s="22">
        <v>0</v>
      </c>
      <c r="K33" s="61">
        <v>0</v>
      </c>
      <c r="L33" s="27">
        <v>0</v>
      </c>
      <c r="M33" s="22">
        <v>0</v>
      </c>
      <c r="N33" s="22">
        <v>0</v>
      </c>
    </row>
    <row r="34" spans="5:15" x14ac:dyDescent="0.2">
      <c r="H34" s="6">
        <v>6</v>
      </c>
      <c r="I34" s="22"/>
      <c r="J34" s="22"/>
      <c r="K34" s="27">
        <v>1</v>
      </c>
      <c r="L34" s="27">
        <v>0</v>
      </c>
      <c r="M34" s="22"/>
      <c r="N34" s="22"/>
    </row>
    <row r="35" spans="5:15" x14ac:dyDescent="0.2">
      <c r="H35" s="6">
        <v>7</v>
      </c>
      <c r="I35" s="22"/>
      <c r="J35" s="22"/>
      <c r="K35" s="27">
        <v>0</v>
      </c>
      <c r="L35" s="27">
        <v>0</v>
      </c>
      <c r="M35" s="22"/>
      <c r="N35" s="22"/>
    </row>
    <row r="36" spans="5:15" x14ac:dyDescent="0.2">
      <c r="H36" s="6">
        <v>8</v>
      </c>
      <c r="I36" s="22"/>
      <c r="J36" s="22"/>
      <c r="K36" s="27">
        <v>0</v>
      </c>
      <c r="L36" s="27">
        <v>0</v>
      </c>
      <c r="M36" s="22"/>
      <c r="N36" s="22"/>
    </row>
    <row r="37" spans="5:15" x14ac:dyDescent="0.2">
      <c r="H37" s="6">
        <v>9</v>
      </c>
      <c r="I37" s="22"/>
      <c r="J37" s="22"/>
      <c r="K37" s="27">
        <v>0</v>
      </c>
      <c r="L37" s="27">
        <v>0</v>
      </c>
      <c r="M37" s="22"/>
      <c r="N37" s="22"/>
    </row>
    <row r="38" spans="5:15" x14ac:dyDescent="0.2">
      <c r="H38" s="6">
        <v>10</v>
      </c>
      <c r="I38" s="22"/>
      <c r="J38" s="22"/>
      <c r="K38" s="27">
        <v>0</v>
      </c>
      <c r="L38" s="27">
        <v>0</v>
      </c>
      <c r="M38" s="22"/>
      <c r="N38" s="22"/>
    </row>
    <row r="39" spans="5:15" x14ac:dyDescent="0.2">
      <c r="H39" s="6" t="s">
        <v>50</v>
      </c>
      <c r="I39" s="58"/>
      <c r="J39" s="58"/>
      <c r="K39" s="27">
        <v>0</v>
      </c>
      <c r="L39" s="27">
        <v>0</v>
      </c>
      <c r="M39" s="56"/>
      <c r="N39" s="58"/>
      <c r="O39" s="59"/>
    </row>
    <row r="40" spans="5:15" x14ac:dyDescent="0.2">
      <c r="H40" s="6" t="s">
        <v>51</v>
      </c>
      <c r="I40" s="22">
        <v>125</v>
      </c>
      <c r="J40" s="20"/>
      <c r="K40" s="27">
        <v>70</v>
      </c>
      <c r="M40" s="22">
        <v>200</v>
      </c>
      <c r="N40" s="23"/>
    </row>
    <row r="41" spans="5:15" x14ac:dyDescent="0.2">
      <c r="I41" s="25"/>
      <c r="J41" s="22"/>
      <c r="M41" s="23"/>
      <c r="N41" s="23"/>
    </row>
    <row r="42" spans="5:15" x14ac:dyDescent="0.2">
      <c r="H42" s="17" t="s">
        <v>52</v>
      </c>
      <c r="I42" s="25"/>
      <c r="J42" s="22"/>
      <c r="M42" s="23"/>
      <c r="N42" s="23"/>
    </row>
    <row r="43" spans="5:15" x14ac:dyDescent="0.2">
      <c r="H43" s="18" t="s">
        <v>12</v>
      </c>
      <c r="I43" s="22">
        <v>0</v>
      </c>
      <c r="J43" s="22">
        <v>0</v>
      </c>
      <c r="K43" s="27">
        <v>78</v>
      </c>
      <c r="L43" s="27">
        <v>0</v>
      </c>
      <c r="M43" s="22">
        <v>0</v>
      </c>
      <c r="N43" s="22">
        <v>0</v>
      </c>
    </row>
    <row r="44" spans="5:15" x14ac:dyDescent="0.2">
      <c r="I44" s="22"/>
      <c r="J44" s="22"/>
      <c r="M44" s="22"/>
      <c r="N44" s="22"/>
    </row>
    <row r="45" spans="5:15" x14ac:dyDescent="0.2">
      <c r="H45" s="3" t="s">
        <v>7</v>
      </c>
      <c r="I45" s="22">
        <v>0</v>
      </c>
      <c r="J45" s="22">
        <v>0</v>
      </c>
      <c r="K45" s="27">
        <v>324</v>
      </c>
      <c r="L45" s="27">
        <v>0</v>
      </c>
      <c r="M45" s="22">
        <v>0</v>
      </c>
      <c r="N45" s="22">
        <v>0</v>
      </c>
    </row>
    <row r="46" spans="5:15" x14ac:dyDescent="0.2">
      <c r="H46" s="3" t="s">
        <v>8</v>
      </c>
      <c r="I46" s="22">
        <v>0</v>
      </c>
      <c r="J46" s="22">
        <v>0</v>
      </c>
      <c r="K46" s="27">
        <v>-168</v>
      </c>
      <c r="L46" s="27">
        <v>0</v>
      </c>
      <c r="M46" s="22">
        <v>0</v>
      </c>
      <c r="N46" s="22">
        <v>0</v>
      </c>
    </row>
    <row r="49" spans="8:15" x14ac:dyDescent="0.2">
      <c r="H49" s="6" t="s">
        <v>46</v>
      </c>
      <c r="I49" s="19">
        <v>42922</v>
      </c>
      <c r="J49" s="19">
        <v>42922</v>
      </c>
      <c r="K49" s="26">
        <v>42955</v>
      </c>
      <c r="L49" s="26">
        <v>42955</v>
      </c>
      <c r="M49" s="21">
        <v>42985</v>
      </c>
      <c r="N49" s="21">
        <v>42985</v>
      </c>
    </row>
    <row r="50" spans="8:15" x14ac:dyDescent="0.2">
      <c r="H50" s="6" t="s">
        <v>47</v>
      </c>
      <c r="I50" s="20" t="s">
        <v>53</v>
      </c>
      <c r="J50" s="20" t="s">
        <v>53</v>
      </c>
      <c r="K50" s="27" t="s">
        <v>53</v>
      </c>
      <c r="L50" s="27" t="s">
        <v>53</v>
      </c>
      <c r="M50" s="20" t="s">
        <v>53</v>
      </c>
      <c r="N50" s="20" t="s">
        <v>53</v>
      </c>
    </row>
    <row r="51" spans="8:15" x14ac:dyDescent="0.2">
      <c r="H51" s="6" t="s">
        <v>49</v>
      </c>
      <c r="I51" s="22">
        <v>90</v>
      </c>
      <c r="J51" s="22">
        <v>90</v>
      </c>
      <c r="K51" s="27">
        <v>90</v>
      </c>
      <c r="L51" s="27">
        <v>90</v>
      </c>
      <c r="M51" s="22">
        <v>90</v>
      </c>
      <c r="N51" s="22">
        <v>90</v>
      </c>
    </row>
    <row r="52" spans="8:15" x14ac:dyDescent="0.2">
      <c r="H52" s="6" t="s">
        <v>43</v>
      </c>
      <c r="I52" s="22" t="s">
        <v>44</v>
      </c>
      <c r="J52" s="22" t="s">
        <v>45</v>
      </c>
      <c r="K52" s="27" t="s">
        <v>44</v>
      </c>
      <c r="L52" s="27" t="s">
        <v>45</v>
      </c>
      <c r="M52" s="22" t="s">
        <v>44</v>
      </c>
      <c r="N52" s="22" t="s">
        <v>45</v>
      </c>
    </row>
    <row r="53" spans="8:15" x14ac:dyDescent="0.2">
      <c r="H53" s="6">
        <v>1</v>
      </c>
      <c r="I53" s="20" t="s">
        <v>82</v>
      </c>
      <c r="J53" s="20" t="s">
        <v>82</v>
      </c>
      <c r="K53" s="27" t="s">
        <v>82</v>
      </c>
      <c r="L53" s="27" t="s">
        <v>82</v>
      </c>
      <c r="M53" s="20" t="s">
        <v>82</v>
      </c>
      <c r="N53" s="20" t="s">
        <v>82</v>
      </c>
    </row>
    <row r="54" spans="8:15" x14ac:dyDescent="0.2">
      <c r="H54" s="6">
        <v>2</v>
      </c>
      <c r="I54" s="22">
        <v>0</v>
      </c>
      <c r="J54" s="22">
        <v>0</v>
      </c>
      <c r="K54" s="27">
        <v>0</v>
      </c>
      <c r="L54" s="27">
        <v>0</v>
      </c>
      <c r="M54" s="22">
        <v>0</v>
      </c>
      <c r="N54" s="22">
        <v>0</v>
      </c>
    </row>
    <row r="55" spans="8:15" x14ac:dyDescent="0.2">
      <c r="H55" s="6">
        <v>3</v>
      </c>
      <c r="I55" s="22">
        <v>0</v>
      </c>
      <c r="J55" s="22">
        <v>0</v>
      </c>
      <c r="K55" s="27">
        <v>0</v>
      </c>
      <c r="L55" s="27">
        <v>0</v>
      </c>
      <c r="M55" s="22">
        <v>0</v>
      </c>
      <c r="N55" s="22">
        <v>0</v>
      </c>
    </row>
    <row r="56" spans="8:15" x14ac:dyDescent="0.2">
      <c r="H56" s="6">
        <v>4</v>
      </c>
      <c r="I56" s="22">
        <v>0</v>
      </c>
      <c r="J56" s="22">
        <v>0</v>
      </c>
      <c r="K56" s="27">
        <v>0</v>
      </c>
      <c r="L56" s="27">
        <v>0</v>
      </c>
      <c r="M56" s="22">
        <v>0</v>
      </c>
      <c r="N56" s="22">
        <v>0</v>
      </c>
    </row>
    <row r="57" spans="8:15" x14ac:dyDescent="0.2">
      <c r="H57" s="6">
        <v>5</v>
      </c>
      <c r="I57" s="22">
        <v>0</v>
      </c>
      <c r="J57" s="22">
        <v>0</v>
      </c>
      <c r="K57" s="27">
        <v>0</v>
      </c>
      <c r="L57" s="27">
        <v>0</v>
      </c>
      <c r="M57" s="22">
        <v>0</v>
      </c>
      <c r="N57" s="22">
        <v>0</v>
      </c>
    </row>
    <row r="58" spans="8:15" x14ac:dyDescent="0.2">
      <c r="H58" s="6">
        <v>6</v>
      </c>
      <c r="I58" s="22"/>
      <c r="J58" s="22"/>
      <c r="M58" s="22"/>
      <c r="N58" s="22"/>
    </row>
    <row r="59" spans="8:15" x14ac:dyDescent="0.2">
      <c r="H59" s="6">
        <v>7</v>
      </c>
      <c r="I59" s="22"/>
      <c r="J59" s="22"/>
      <c r="M59" s="22"/>
      <c r="N59" s="22"/>
    </row>
    <row r="60" spans="8:15" x14ac:dyDescent="0.2">
      <c r="H60" s="6">
        <v>8</v>
      </c>
      <c r="I60" s="22"/>
      <c r="J60" s="22"/>
      <c r="M60" s="22"/>
      <c r="N60" s="22"/>
    </row>
    <row r="61" spans="8:15" x14ac:dyDescent="0.2">
      <c r="H61" s="6">
        <v>9</v>
      </c>
      <c r="I61" s="22"/>
      <c r="J61" s="22"/>
      <c r="M61" s="22"/>
      <c r="N61" s="22"/>
    </row>
    <row r="62" spans="8:15" x14ac:dyDescent="0.2">
      <c r="H62" s="6">
        <v>10</v>
      </c>
      <c r="I62" s="22"/>
      <c r="J62" s="22"/>
      <c r="M62" s="22"/>
      <c r="N62" s="22"/>
    </row>
    <row r="63" spans="8:15" x14ac:dyDescent="0.2">
      <c r="H63" s="6" t="s">
        <v>50</v>
      </c>
      <c r="I63" s="58"/>
      <c r="J63" s="58"/>
      <c r="K63" s="57"/>
      <c r="L63" s="57"/>
      <c r="M63" s="58"/>
      <c r="N63" s="58"/>
      <c r="O63" s="59"/>
    </row>
    <row r="64" spans="8:15" x14ac:dyDescent="0.2">
      <c r="H64" s="6" t="s">
        <v>51</v>
      </c>
      <c r="I64" s="22">
        <v>250</v>
      </c>
      <c r="J64" s="22"/>
      <c r="K64" s="27">
        <v>240</v>
      </c>
      <c r="M64" s="23">
        <v>240</v>
      </c>
      <c r="N64" s="23"/>
    </row>
    <row r="65" spans="8:14" x14ac:dyDescent="0.2">
      <c r="I65" s="22"/>
      <c r="J65" s="22"/>
      <c r="M65" s="23"/>
      <c r="N65" s="23"/>
    </row>
    <row r="66" spans="8:14" x14ac:dyDescent="0.2">
      <c r="H66" s="17" t="s">
        <v>52</v>
      </c>
      <c r="I66" s="22"/>
      <c r="J66" s="22"/>
      <c r="M66" s="23"/>
      <c r="N66" s="23"/>
    </row>
    <row r="67" spans="8:14" x14ac:dyDescent="0.2">
      <c r="H67" s="18" t="s">
        <v>12</v>
      </c>
      <c r="I67" s="22">
        <v>0</v>
      </c>
      <c r="J67" s="22">
        <v>0</v>
      </c>
      <c r="K67" s="27">
        <v>0</v>
      </c>
      <c r="L67" s="27">
        <v>0</v>
      </c>
      <c r="M67" s="22">
        <v>0</v>
      </c>
      <c r="N67" s="22">
        <v>0</v>
      </c>
    </row>
    <row r="68" spans="8:14" x14ac:dyDescent="0.2">
      <c r="I68" s="22"/>
      <c r="J68" s="22"/>
      <c r="M68" s="22"/>
      <c r="N68" s="22"/>
    </row>
    <row r="69" spans="8:14" x14ac:dyDescent="0.2">
      <c r="H69" s="3" t="s">
        <v>7</v>
      </c>
      <c r="I69" s="22">
        <v>0</v>
      </c>
      <c r="J69" s="22">
        <v>0</v>
      </c>
      <c r="K69" s="27">
        <v>0</v>
      </c>
      <c r="L69" s="27">
        <v>0</v>
      </c>
      <c r="M69" s="22">
        <v>0</v>
      </c>
      <c r="N69" s="22">
        <v>0</v>
      </c>
    </row>
    <row r="70" spans="8:14" x14ac:dyDescent="0.2">
      <c r="H70" s="3" t="s">
        <v>8</v>
      </c>
      <c r="I70" s="22">
        <v>0</v>
      </c>
      <c r="J70" s="22">
        <v>0</v>
      </c>
      <c r="K70" s="27">
        <v>0</v>
      </c>
      <c r="L70" s="27">
        <v>0</v>
      </c>
      <c r="M70" s="22">
        <v>0</v>
      </c>
      <c r="N70" s="22">
        <v>0</v>
      </c>
    </row>
    <row r="73" spans="8:14" x14ac:dyDescent="0.2">
      <c r="I73" s="62" t="s">
        <v>83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1" t="s">
        <v>17</v>
      </c>
    </row>
    <row r="4" spans="1:4" x14ac:dyDescent="0.2">
      <c r="A4" t="s">
        <v>13</v>
      </c>
      <c r="C4" s="2" t="s">
        <v>14</v>
      </c>
      <c r="D4" t="s">
        <v>15</v>
      </c>
    </row>
    <row r="6" spans="1:4" x14ac:dyDescent="0.2">
      <c r="A6" t="s">
        <v>16</v>
      </c>
    </row>
    <row r="8" spans="1:4" x14ac:dyDescent="0.2">
      <c r="A8" t="s">
        <v>41</v>
      </c>
    </row>
    <row r="9" spans="1:4" x14ac:dyDescent="0.2">
      <c r="A9" t="s">
        <v>19</v>
      </c>
    </row>
    <row r="11" spans="1:4" x14ac:dyDescent="0.2">
      <c r="A11" t="s">
        <v>20</v>
      </c>
    </row>
    <row r="12" spans="1:4" x14ac:dyDescent="0.2">
      <c r="A12" t="s">
        <v>21</v>
      </c>
    </row>
    <row r="13" spans="1:4" x14ac:dyDescent="0.2">
      <c r="A13" t="s">
        <v>22</v>
      </c>
    </row>
    <row r="14" spans="1:4" x14ac:dyDescent="0.2">
      <c r="A14" t="s">
        <v>42</v>
      </c>
    </row>
    <row r="15" spans="1:4" x14ac:dyDescent="0.2">
      <c r="A15" t="s">
        <v>23</v>
      </c>
    </row>
    <row r="16" spans="1:4" x14ac:dyDescent="0.2">
      <c r="A16" t="s">
        <v>24</v>
      </c>
    </row>
    <row r="18" spans="1:1" x14ac:dyDescent="0.2">
      <c r="A18" t="s">
        <v>25</v>
      </c>
    </row>
    <row r="19" spans="1:1" x14ac:dyDescent="0.2">
      <c r="A19" t="s">
        <v>26</v>
      </c>
    </row>
    <row r="20" spans="1:1" x14ac:dyDescent="0.2">
      <c r="A20" t="s">
        <v>27</v>
      </c>
    </row>
    <row r="21" spans="1:1" x14ac:dyDescent="0.2">
      <c r="A21" t="s">
        <v>28</v>
      </c>
    </row>
    <row r="23" spans="1:1" x14ac:dyDescent="0.2">
      <c r="A23" t="s">
        <v>29</v>
      </c>
    </row>
    <row r="25" spans="1:1" x14ac:dyDescent="0.2">
      <c r="A25" t="s">
        <v>30</v>
      </c>
    </row>
    <row r="26" spans="1:1" x14ac:dyDescent="0.2">
      <c r="A26" t="s">
        <v>21</v>
      </c>
    </row>
    <row r="27" spans="1:1" x14ac:dyDescent="0.2">
      <c r="A27" t="s">
        <v>31</v>
      </c>
    </row>
    <row r="28" spans="1:1" x14ac:dyDescent="0.2">
      <c r="A28" t="s">
        <v>32</v>
      </c>
    </row>
    <row r="29" spans="1:1" x14ac:dyDescent="0.2">
      <c r="A29" t="s">
        <v>33</v>
      </c>
    </row>
    <row r="30" spans="1:1" x14ac:dyDescent="0.2">
      <c r="A30" t="s">
        <v>34</v>
      </c>
    </row>
    <row r="32" spans="1:1" x14ac:dyDescent="0.2">
      <c r="A32" t="s">
        <v>25</v>
      </c>
    </row>
    <row r="33" spans="1:1" x14ac:dyDescent="0.2">
      <c r="A33" t="s">
        <v>35</v>
      </c>
    </row>
    <row r="34" spans="1:1" x14ac:dyDescent="0.2">
      <c r="A34" t="s">
        <v>36</v>
      </c>
    </row>
    <row r="35" spans="1:1" x14ac:dyDescent="0.2">
      <c r="A35" t="s">
        <v>37</v>
      </c>
    </row>
    <row r="36" spans="1:1" x14ac:dyDescent="0.2">
      <c r="A36" t="s">
        <v>28</v>
      </c>
    </row>
    <row r="37" spans="1:1" x14ac:dyDescent="0.2">
      <c r="A37" t="s">
        <v>38</v>
      </c>
    </row>
    <row r="38" spans="1:1" x14ac:dyDescent="0.2">
      <c r="A38" t="s">
        <v>39</v>
      </c>
    </row>
    <row r="40" spans="1:1" x14ac:dyDescent="0.2">
      <c r="A40" t="s">
        <v>40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0:P60"/>
  <sheetViews>
    <sheetView topLeftCell="A7" workbookViewId="0">
      <selection activeCell="K44" sqref="K44"/>
    </sheetView>
  </sheetViews>
  <sheetFormatPr defaultRowHeight="12.75" x14ac:dyDescent="0.2"/>
  <sheetData>
    <row r="20" spans="3:16" x14ac:dyDescent="0.2">
      <c r="C20" s="14" t="s">
        <v>86</v>
      </c>
      <c r="J20" s="14" t="s">
        <v>87</v>
      </c>
      <c r="P20" s="14" t="s">
        <v>88</v>
      </c>
    </row>
    <row r="40" spans="10:16" x14ac:dyDescent="0.2">
      <c r="J40" s="14" t="s">
        <v>87</v>
      </c>
      <c r="P40" s="14" t="s">
        <v>88</v>
      </c>
    </row>
    <row r="60" spans="3:3" x14ac:dyDescent="0.2">
      <c r="C60" s="14" t="s">
        <v>89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Results</vt:lpstr>
      <vt:lpstr>Count data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 D</cp:lastModifiedBy>
  <dcterms:created xsi:type="dcterms:W3CDTF">2002-11-26T20:40:43Z</dcterms:created>
  <dcterms:modified xsi:type="dcterms:W3CDTF">2017-09-20T21:45:25Z</dcterms:modified>
</cp:coreProperties>
</file>