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0" windowWidth="8850" windowHeight="4545" activeTab="1"/>
  </bookViews>
  <sheets>
    <sheet name="Station #3" sheetId="1" r:id="rId1"/>
    <sheet name="Station #3A" sheetId="2" r:id="rId2"/>
  </sheets>
  <definedNames>
    <definedName name="FISHLIST">'Station #3'!$BB$2:$BB$8</definedName>
    <definedName name="_xlnm.Print_Area" localSheetId="0">'Station #3'!$A$1:$G$28</definedName>
    <definedName name="_xlnm.Print_Area" localSheetId="1">'Station #3A'!$A$1:$G$29</definedName>
  </definedNames>
  <calcPr fullCalcOnLoad="1"/>
</workbook>
</file>

<file path=xl/sharedStrings.xml><?xml version="1.0" encoding="utf-8"?>
<sst xmlns="http://schemas.openxmlformats.org/spreadsheetml/2006/main" count="540" uniqueCount="240">
  <si>
    <t>Coldwater IBI Calculator for  Wisconsin</t>
  </si>
  <si>
    <t>IBI Classification of fishes (SED subset)</t>
  </si>
  <si>
    <t>Sample Date</t>
  </si>
  <si>
    <t>SITE</t>
  </si>
  <si>
    <t># of Fish</t>
  </si>
  <si>
    <t>Common Name</t>
  </si>
  <si>
    <t>TAXA</t>
  </si>
  <si>
    <t>TOLERANCE</t>
  </si>
  <si>
    <t>FEEDING</t>
  </si>
  <si>
    <t>SPAWNING</t>
  </si>
  <si>
    <t>TEMPERATURE</t>
  </si>
  <si>
    <t>Sorted block for fishlist macro.</t>
  </si>
  <si>
    <t>C</t>
  </si>
  <si>
    <t>D</t>
  </si>
  <si>
    <t>E</t>
  </si>
  <si>
    <t>S</t>
  </si>
  <si>
    <t>salmonid</t>
  </si>
  <si>
    <t>I</t>
  </si>
  <si>
    <t>T</t>
  </si>
  <si>
    <t>Tc</t>
  </si>
  <si>
    <t>In</t>
  </si>
  <si>
    <t>Om</t>
  </si>
  <si>
    <t>SL</t>
  </si>
  <si>
    <t>ECD</t>
  </si>
  <si>
    <t>ECL</t>
  </si>
  <si>
    <t>EEU</t>
  </si>
  <si>
    <t>NCD</t>
  </si>
  <si>
    <t>NCL</t>
  </si>
  <si>
    <t>NEU</t>
  </si>
  <si>
    <t>MATRIX</t>
  </si>
  <si>
    <t>VALUE</t>
  </si>
  <si>
    <t>SCORE</t>
  </si>
  <si>
    <t>Alewife</t>
  </si>
  <si>
    <t>Johnny Darter</t>
  </si>
  <si>
    <t>total # of fish</t>
  </si>
  <si>
    <t>n/a</t>
  </si>
  <si>
    <t>Am. Brook Lamprey (adult)</t>
  </si>
  <si>
    <t>Brook Stickleback</t>
  </si>
  <si>
    <t>total # of tolerant fish</t>
  </si>
  <si>
    <t>Am. Brook Lamprey (ammoceate)</t>
  </si>
  <si>
    <t>White Sucker</t>
  </si>
  <si>
    <t>total # of top carnivores</t>
  </si>
  <si>
    <t>American Eel</t>
  </si>
  <si>
    <t>Creek Chub</t>
  </si>
  <si>
    <t>total # of cool and coldwater fish</t>
  </si>
  <si>
    <t>Atlantic Salmon</t>
  </si>
  <si>
    <t>Blacknose Dace</t>
  </si>
  <si>
    <t>total # of intolerant spp.</t>
  </si>
  <si>
    <t>Banded Darter</t>
  </si>
  <si>
    <t>Longnose Dace</t>
  </si>
  <si>
    <t>% of salmonids that are brook trout</t>
  </si>
  <si>
    <t>Banded Killifish</t>
  </si>
  <si>
    <t>Redfin Shiner</t>
  </si>
  <si>
    <t>% that are cool or coldwater spp.</t>
  </si>
  <si>
    <t>Bigmouth Buffalo</t>
  </si>
  <si>
    <t>Redside Dace</t>
  </si>
  <si>
    <t>% that are tolerant spp.</t>
  </si>
  <si>
    <t>Bigmouth Shiner</t>
  </si>
  <si>
    <t>Red Shiner</t>
  </si>
  <si>
    <t>% that are top carnivores</t>
  </si>
  <si>
    <t>Black Buffalo</t>
  </si>
  <si>
    <t>Rainbow Darter</t>
  </si>
  <si>
    <t>Black Bullhead</t>
  </si>
  <si>
    <t>Quillback</t>
  </si>
  <si>
    <t>IBI Score =</t>
  </si>
  <si>
    <t>Black Crappie</t>
  </si>
  <si>
    <t>Rainbow Trout</t>
  </si>
  <si>
    <t>Black Redhorse</t>
  </si>
  <si>
    <t>Rainbow Smelt</t>
  </si>
  <si>
    <t>Biotic Integrity Rating</t>
  </si>
  <si>
    <t>Blackchin Shiner</t>
  </si>
  <si>
    <t>River Carpsucker</t>
  </si>
  <si>
    <t>Blackfin Cisco</t>
  </si>
  <si>
    <t>Rudd</t>
  </si>
  <si>
    <t># of fish</t>
  </si>
  <si>
    <t>Fish species</t>
  </si>
  <si>
    <t>Round Whitefish</t>
  </si>
  <si>
    <t>------------------------------------------</t>
  </si>
  <si>
    <t>Blacknose Shiner</t>
  </si>
  <si>
    <t>Ruffe</t>
  </si>
  <si>
    <t>Blackside Darter</t>
  </si>
  <si>
    <t>S. Brook Lamprey (ammoceate)</t>
  </si>
  <si>
    <t>Blackstripe Topminnow</t>
  </si>
  <si>
    <t>S. Brook Lamprey (adult)</t>
  </si>
  <si>
    <t>Bloater</t>
  </si>
  <si>
    <t>River Redhorse</t>
  </si>
  <si>
    <t>Blue Sucker</t>
  </si>
  <si>
    <t>River Darter</t>
  </si>
  <si>
    <t>Bluegill</t>
  </si>
  <si>
    <t>River Shiner</t>
  </si>
  <si>
    <t>Bluntnose Darter</t>
  </si>
  <si>
    <t>Rosyface Shiner</t>
  </si>
  <si>
    <t>Bluntnose Minnow</t>
  </si>
  <si>
    <t>Rock Bass</t>
  </si>
  <si>
    <t>Bowfin</t>
  </si>
  <si>
    <t>Pygmy Whitefish</t>
  </si>
  <si>
    <t>Brassy Minnow</t>
  </si>
  <si>
    <t>Ninespine Stickleback</t>
  </si>
  <si>
    <t>Brook Silverside</t>
  </si>
  <si>
    <t>N. Brook Lamprey (ammoceate)</t>
  </si>
  <si>
    <t>Northern Hog Sucker</t>
  </si>
  <si>
    <t>Brook Trout</t>
  </si>
  <si>
    <t>Northern Redbelly Dace</t>
  </si>
  <si>
    <t>Brown Bullhead</t>
  </si>
  <si>
    <t>Northern Pike</t>
  </si>
  <si>
    <t>Brown Trout</t>
  </si>
  <si>
    <t>Mottled Sculpin</t>
  </si>
  <si>
    <t>Bullhead Minnow</t>
  </si>
  <si>
    <t>Mooneye</t>
  </si>
  <si>
    <t>Burbot</t>
  </si>
  <si>
    <t>Mud Darter</t>
  </si>
  <si>
    <t>Central Mudminnow</t>
  </si>
  <si>
    <t>N. Brook Lamprey (adult)</t>
  </si>
  <si>
    <t>Central Stoneroller</t>
  </si>
  <si>
    <t>Muskellunge</t>
  </si>
  <si>
    <t>Channel Catfish</t>
  </si>
  <si>
    <t>Pirate Perch</t>
  </si>
  <si>
    <t>Channel Shiner</t>
  </si>
  <si>
    <t>Pink Salmon</t>
  </si>
  <si>
    <t>Chestnut Lamprey (adult)</t>
  </si>
  <si>
    <t>Pugnose Minnow</t>
  </si>
  <si>
    <t>Chestnut Lamprey (ammoceate)</t>
  </si>
  <si>
    <t>Pumkinseed</t>
  </si>
  <si>
    <t>Chinook Salmon</t>
  </si>
  <si>
    <t>Pugnose Shiner</t>
  </si>
  <si>
    <t>Cisco</t>
  </si>
  <si>
    <t>Ozark Minnow</t>
  </si>
  <si>
    <t>Coho Salmon</t>
  </si>
  <si>
    <t>Orangespotted Sunfish</t>
  </si>
  <si>
    <t>Common Carp</t>
  </si>
  <si>
    <t>Paddlefish</t>
  </si>
  <si>
    <t>Common Shiner</t>
  </si>
  <si>
    <t>Pearl Dace</t>
  </si>
  <si>
    <t>Pallid Shiner</t>
  </si>
  <si>
    <t>Creek Chubsucker</t>
  </si>
  <si>
    <t>Sand Shiner</t>
  </si>
  <si>
    <t>Criteria for calculating coldwater IBI</t>
  </si>
  <si>
    <t>Crystal Darter</t>
  </si>
  <si>
    <t>Suckermouth Minnow</t>
  </si>
  <si>
    <t>Metric 1</t>
  </si>
  <si>
    <t>Number of intolerant species</t>
  </si>
  <si>
    <t>Metric 2</t>
  </si>
  <si>
    <t>Percent of all individuals that are tolerant species</t>
  </si>
  <si>
    <t>Deepwater Cisco</t>
  </si>
  <si>
    <t>Striped Shiner</t>
  </si>
  <si>
    <t>Deepwater Sculpin</t>
  </si>
  <si>
    <t>Tadpole Madtom</t>
  </si>
  <si>
    <t>Emerald Shiner</t>
  </si>
  <si>
    <t>Trout Perch</t>
  </si>
  <si>
    <t>Fantail Darter</t>
  </si>
  <si>
    <t>Threespine Stickleback</t>
  </si>
  <si>
    <t>Fathead Minnow</t>
  </si>
  <si>
    <t>Spottail Shiner</t>
  </si>
  <si>
    <t>Finescale Dace</t>
  </si>
  <si>
    <t>Spotfin Shiner</t>
  </si>
  <si>
    <t>Flathead Catfish</t>
  </si>
  <si>
    <t>Spotted Sucker</t>
  </si>
  <si>
    <t>Metric 3</t>
  </si>
  <si>
    <t>Percent of all individuals that are top carnivore species</t>
  </si>
  <si>
    <t>Metric 4</t>
  </si>
  <si>
    <t>Percent of all individuals that are ECD, ECL, NCD, &amp; NCL</t>
  </si>
  <si>
    <t>Freshwater Drum</t>
  </si>
  <si>
    <t>Stonecat</t>
  </si>
  <si>
    <t>species (cool and cold water species, including exotics)</t>
  </si>
  <si>
    <t>Ghost Shiner</t>
  </si>
  <si>
    <t>Starhead Topminnow</t>
  </si>
  <si>
    <t>Gilt Darter</t>
  </si>
  <si>
    <t>White Perch</t>
  </si>
  <si>
    <t>Gizard Shad</t>
  </si>
  <si>
    <t>White Crappie</t>
  </si>
  <si>
    <t>Golden Redhorse</t>
  </si>
  <si>
    <t>Yellow Bass</t>
  </si>
  <si>
    <t>Golden Shiner</t>
  </si>
  <si>
    <t>Yellow Perch</t>
  </si>
  <si>
    <t>Goldeye</t>
  </si>
  <si>
    <t>Yellow Bullhead</t>
  </si>
  <si>
    <t>Metric 5</t>
  </si>
  <si>
    <t>Percent of salmonid individuals that are brook trout</t>
  </si>
  <si>
    <t>Goldfish</t>
  </si>
  <si>
    <t>Warmouth</t>
  </si>
  <si>
    <t>Grass Carp</t>
  </si>
  <si>
    <t>Walleye</t>
  </si>
  <si>
    <t>Grass Pickeral</t>
  </si>
  <si>
    <t>Weed Shiner</t>
  </si>
  <si>
    <t>Gravel Chub</t>
  </si>
  <si>
    <t>White Bass</t>
  </si>
  <si>
    <t>Greater Redhorse</t>
  </si>
  <si>
    <t>Western Sand Darter</t>
  </si>
  <si>
    <t>Green Sunfish</t>
  </si>
  <si>
    <t>Spoonhead Sculpin</t>
  </si>
  <si>
    <t>Highfin Carpsucker</t>
  </si>
  <si>
    <t>Shortnose Gar</t>
  </si>
  <si>
    <t>Hornyhead Chub</t>
  </si>
  <si>
    <t>Shortnose Cisco</t>
  </si>
  <si>
    <t>Iowa Darter</t>
  </si>
  <si>
    <t>Shovelnose Sturgeon</t>
  </si>
  <si>
    <t>Iron Color Shiner</t>
  </si>
  <si>
    <t>Silver Lamprey (adult)</t>
  </si>
  <si>
    <t>Silver Chub</t>
  </si>
  <si>
    <t>Kiyi</t>
  </si>
  <si>
    <t>Sea Lamprey (adult)</t>
  </si>
  <si>
    <t>Lake Chub</t>
  </si>
  <si>
    <t>Sauger</t>
  </si>
  <si>
    <t>Lake Chubsucker</t>
  </si>
  <si>
    <t>Sea Lamprey (ammoceate)</t>
  </si>
  <si>
    <t>Lake Sturgeon</t>
  </si>
  <si>
    <t>Shortjaw Cisco</t>
  </si>
  <si>
    <t>Lake Trout</t>
  </si>
  <si>
    <t>Shorthead Redhorse</t>
  </si>
  <si>
    <t>Lake Whitefish</t>
  </si>
  <si>
    <t>Smallmouth Bass</t>
  </si>
  <si>
    <t>Largemouth Bass</t>
  </si>
  <si>
    <t>Slimy Sculpin</t>
  </si>
  <si>
    <t>Largescale Stoneroller</t>
  </si>
  <si>
    <t>Smallmouth Buffalo</t>
  </si>
  <si>
    <t>Least Darter</t>
  </si>
  <si>
    <t>Speckled Chub</t>
  </si>
  <si>
    <t>Logperch</t>
  </si>
  <si>
    <t>Southern Redbelly Dace</t>
  </si>
  <si>
    <t>Longear Sunfish</t>
  </si>
  <si>
    <t>Silver Redhorse</t>
  </si>
  <si>
    <t>Silver Lamprey (ammoceate)</t>
  </si>
  <si>
    <t>Longnose Gar</t>
  </si>
  <si>
    <t>Skipjack Herring</t>
  </si>
  <si>
    <t>Longnose Sucker</t>
  </si>
  <si>
    <t>Slenderhead Darter</t>
  </si>
  <si>
    <t>Mimic Shiner</t>
  </si>
  <si>
    <t>Slender Madtom</t>
  </si>
  <si>
    <t>Mississippi Silvery Minnow</t>
  </si>
  <si>
    <t>TOTALS</t>
  </si>
  <si>
    <t>PERSONNEL</t>
  </si>
  <si>
    <t>(REV. 9/2/2001)</t>
  </si>
  <si>
    <t>Plum Creek, Station #3, Weirich property</t>
  </si>
  <si>
    <t>Edlin, Koperski, Raatz, Temp, Blashack, Bloom</t>
  </si>
  <si>
    <t xml:space="preserve">Macro to create the fish list, </t>
  </si>
  <si>
    <t>type Ctrl+Shift+L</t>
  </si>
  <si>
    <t>Plum Creek #3A</t>
  </si>
  <si>
    <t>Temp, Edlin, Raatz</t>
  </si>
  <si>
    <t>Macro to create the fish list, type Ctrl+Shift+L</t>
  </si>
  <si>
    <t>Tiger Trout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</si>
</sst>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m/d/yy"/>
    <numFmt numFmtId="170" formatCode="mm/dd/yy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6"/>
      <name val="Arial"/>
      <family val="0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lightDown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0" fillId="2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70" fontId="0" fillId="0" borderId="0" xfId="0" applyNumberFormat="1" applyFill="1" applyAlignment="1" applyProtection="1">
      <alignment/>
      <protection locked="0"/>
    </xf>
    <xf numFmtId="0" fontId="5" fillId="0" borderId="0" xfId="0" applyFont="1" applyAlignment="1">
      <alignment/>
    </xf>
    <xf numFmtId="0" fontId="2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applyProtection="1">
      <alignment/>
      <protection locked="0"/>
    </xf>
    <xf numFmtId="0" fontId="0" fillId="3" borderId="4" xfId="0" applyFill="1" applyBorder="1" applyAlignment="1">
      <alignment/>
    </xf>
    <xf numFmtId="0" fontId="5" fillId="0" borderId="0" xfId="0" applyFont="1" applyAlignment="1" applyProtection="1">
      <alignment/>
      <protection locked="0"/>
    </xf>
    <xf numFmtId="0" fontId="5" fillId="4" borderId="0" xfId="0" applyFont="1" applyFill="1" applyAlignment="1">
      <alignment/>
    </xf>
    <xf numFmtId="0" fontId="0" fillId="4" borderId="0" xfId="0" applyFill="1" applyAlignment="1">
      <alignment/>
    </xf>
    <xf numFmtId="15" fontId="0" fillId="3" borderId="3" xfId="0" applyNumberForma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4" borderId="0" xfId="0" applyFont="1" applyFill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P177"/>
  <sheetViews>
    <sheetView zoomScale="85" zoomScaleNormal="85" workbookViewId="0" topLeftCell="A1">
      <selection activeCell="E19" sqref="E19"/>
    </sheetView>
  </sheetViews>
  <sheetFormatPr defaultColWidth="9.140625" defaultRowHeight="12.75"/>
  <cols>
    <col min="1" max="2" width="10.28125" style="0" customWidth="1"/>
    <col min="3" max="3" width="11.421875" style="0" customWidth="1"/>
    <col min="4" max="7" width="10.28125" style="0" customWidth="1"/>
    <col min="8" max="26" width="1.7109375" style="0" customWidth="1"/>
    <col min="27" max="27" width="9.7109375" style="2" customWidth="1"/>
    <col min="28" max="28" width="30.00390625" style="2" customWidth="1"/>
    <col min="29" max="29" width="3.421875" style="0" customWidth="1"/>
    <col min="30" max="31" width="3.7109375" style="0" customWidth="1"/>
    <col min="32" max="32" width="3.28125" style="0" customWidth="1"/>
    <col min="33" max="33" width="11.00390625" style="0" customWidth="1"/>
    <col min="34" max="34" width="9.7109375" style="3" customWidth="1"/>
    <col min="35" max="35" width="3.7109375" style="0" customWidth="1"/>
    <col min="36" max="36" width="8.8515625" style="0" customWidth="1"/>
    <col min="37" max="37" width="10.140625" style="0" customWidth="1"/>
    <col min="38" max="38" width="10.57421875" style="0" customWidth="1"/>
    <col min="39" max="39" width="10.421875" style="0" customWidth="1"/>
    <col min="40" max="40" width="12.140625" style="0" customWidth="1"/>
    <col min="41" max="52" width="10.28125" style="0" customWidth="1"/>
    <col min="53" max="54" width="9.7109375" style="2" customWidth="1"/>
    <col min="55" max="91" width="10.28125" style="0" customWidth="1"/>
    <col min="92" max="94" width="9.7109375" style="2" customWidth="1"/>
    <col min="95" max="16384" width="10.28125" style="0" customWidth="1"/>
  </cols>
  <sheetData>
    <row r="1" spans="1:27" ht="15.75" thickBot="1">
      <c r="A1" s="12" t="s">
        <v>0</v>
      </c>
      <c r="F1" s="20" t="s">
        <v>231</v>
      </c>
      <c r="AA1" s="2" t="s">
        <v>1</v>
      </c>
    </row>
    <row r="2" spans="1:8" ht="16.5" thickBot="1">
      <c r="A2" s="13" t="s">
        <v>2</v>
      </c>
      <c r="B2" s="15"/>
      <c r="C2" s="23">
        <v>37482</v>
      </c>
      <c r="D2" s="14"/>
      <c r="E2" s="14"/>
      <c r="F2" s="14"/>
      <c r="G2" s="15"/>
      <c r="H2" s="11"/>
    </row>
    <row r="3" spans="1:93" ht="16.5" thickBot="1">
      <c r="A3" s="13" t="s">
        <v>3</v>
      </c>
      <c r="B3" s="18"/>
      <c r="C3" s="14" t="s">
        <v>232</v>
      </c>
      <c r="D3" s="14"/>
      <c r="E3" s="14"/>
      <c r="F3" s="14"/>
      <c r="G3" s="15"/>
      <c r="AA3" s="2" t="s">
        <v>4</v>
      </c>
      <c r="AB3" s="2" t="s">
        <v>5</v>
      </c>
      <c r="AC3" t="s">
        <v>6</v>
      </c>
      <c r="AI3" t="s">
        <v>7</v>
      </c>
      <c r="AK3" t="s">
        <v>8</v>
      </c>
      <c r="AN3" t="s">
        <v>9</v>
      </c>
      <c r="AP3" t="s">
        <v>10</v>
      </c>
      <c r="CO3" s="2" t="s">
        <v>11</v>
      </c>
    </row>
    <row r="4" spans="1:46" ht="16.5" thickBot="1">
      <c r="A4" s="16" t="s">
        <v>230</v>
      </c>
      <c r="B4" s="19"/>
      <c r="C4" s="14" t="s">
        <v>233</v>
      </c>
      <c r="D4" s="14"/>
      <c r="E4" s="14"/>
      <c r="F4" s="17"/>
      <c r="G4" s="15"/>
      <c r="H4" s="3"/>
      <c r="AC4" s="7" t="s">
        <v>12</v>
      </c>
      <c r="AD4" s="7" t="s">
        <v>13</v>
      </c>
      <c r="AE4" s="7" t="s">
        <v>14</v>
      </c>
      <c r="AF4" s="7" t="s">
        <v>15</v>
      </c>
      <c r="AG4" s="7" t="s">
        <v>101</v>
      </c>
      <c r="AH4" s="6" t="s">
        <v>16</v>
      </c>
      <c r="AI4" s="7" t="s">
        <v>17</v>
      </c>
      <c r="AJ4" s="7" t="s">
        <v>18</v>
      </c>
      <c r="AK4" s="7" t="s">
        <v>19</v>
      </c>
      <c r="AL4" s="7" t="s">
        <v>20</v>
      </c>
      <c r="AM4" s="7" t="s">
        <v>21</v>
      </c>
      <c r="AN4" s="7" t="s">
        <v>22</v>
      </c>
      <c r="AO4" t="s">
        <v>23</v>
      </c>
      <c r="AP4" t="s">
        <v>24</v>
      </c>
      <c r="AQ4" t="s">
        <v>25</v>
      </c>
      <c r="AR4" t="s">
        <v>26</v>
      </c>
      <c r="AS4" t="s">
        <v>27</v>
      </c>
      <c r="AT4" t="s">
        <v>28</v>
      </c>
    </row>
    <row r="5" spans="1:93" ht="15">
      <c r="A5" t="s">
        <v>29</v>
      </c>
      <c r="D5" t="s">
        <v>30</v>
      </c>
      <c r="E5" t="s">
        <v>31</v>
      </c>
      <c r="I5" s="21" t="s">
        <v>234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4">
        <v>293</v>
      </c>
      <c r="AB5" s="2" t="s">
        <v>105</v>
      </c>
      <c r="AE5">
        <f>IF(AA5&gt;0,1," ")</f>
        <v>1</v>
      </c>
      <c r="AH5">
        <f>IF($AA5&gt;0,$AA5," ")</f>
        <v>293</v>
      </c>
      <c r="AK5">
        <f>IF(AA5&gt;0,AA5," ")</f>
        <v>293</v>
      </c>
      <c r="AO5">
        <f>IF($AA5&gt;0,$AA5," ")</f>
        <v>293</v>
      </c>
      <c r="AP5" s="3"/>
      <c r="CN5" s="4">
        <v>293</v>
      </c>
      <c r="CO5" s="2" t="s">
        <v>105</v>
      </c>
    </row>
    <row r="6" spans="1:93" ht="14.25">
      <c r="A6" t="s">
        <v>34</v>
      </c>
      <c r="D6">
        <f>(AA176)</f>
        <v>453</v>
      </c>
      <c r="E6" s="6" t="s">
        <v>35</v>
      </c>
      <c r="F6" s="3"/>
      <c r="I6" s="26" t="s">
        <v>235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4">
        <v>145</v>
      </c>
      <c r="AB6" s="2" t="s">
        <v>101</v>
      </c>
      <c r="AG6">
        <f>IF($AA6&gt;0,$AA6," ")</f>
        <v>145</v>
      </c>
      <c r="AH6">
        <f>IF($AA6&gt;0,$AA6," ")</f>
        <v>145</v>
      </c>
      <c r="AI6">
        <f>IF(AA6&gt;0,1," ")</f>
        <v>1</v>
      </c>
      <c r="AK6">
        <f>IF(AA6&gt;0,AA6," ")</f>
        <v>145</v>
      </c>
      <c r="AO6" s="3"/>
      <c r="AP6" s="3"/>
      <c r="AR6">
        <f>IF($AA6&gt;0,$AA6," ")</f>
        <v>145</v>
      </c>
      <c r="CN6" s="4">
        <v>145</v>
      </c>
      <c r="CO6" s="2" t="s">
        <v>101</v>
      </c>
    </row>
    <row r="7" spans="1:93" ht="12.75">
      <c r="A7" t="s">
        <v>38</v>
      </c>
      <c r="D7">
        <f>(AJ176)</f>
        <v>3</v>
      </c>
      <c r="E7" s="6" t="s">
        <v>35</v>
      </c>
      <c r="AA7" s="4">
        <v>5</v>
      </c>
      <c r="AB7" s="2" t="s">
        <v>37</v>
      </c>
      <c r="AL7">
        <f>IF(AA7&gt;0,AA7," ")</f>
        <v>5</v>
      </c>
      <c r="AO7" s="3"/>
      <c r="AP7" s="3"/>
      <c r="AS7">
        <f>IF($AA7&gt;0,$AA7," ")</f>
        <v>5</v>
      </c>
      <c r="CN7" s="4">
        <v>5</v>
      </c>
      <c r="CO7" s="2" t="s">
        <v>37</v>
      </c>
    </row>
    <row r="8" spans="1:93" ht="12.75">
      <c r="A8" t="s">
        <v>41</v>
      </c>
      <c r="D8">
        <f>(AK176)</f>
        <v>442</v>
      </c>
      <c r="E8" s="6" t="s">
        <v>35</v>
      </c>
      <c r="AA8" s="4">
        <v>4</v>
      </c>
      <c r="AB8" s="2" t="s">
        <v>109</v>
      </c>
      <c r="AK8">
        <f>IF(AA8&gt;0,AA8," ")</f>
        <v>4</v>
      </c>
      <c r="AN8">
        <f>IF(AA8&gt;0,AA8," ")</f>
        <v>4</v>
      </c>
      <c r="AS8">
        <f>IF($AA8&gt;0,$AA8," ")</f>
        <v>4</v>
      </c>
      <c r="CN8" s="4">
        <v>4</v>
      </c>
      <c r="CO8" s="2" t="s">
        <v>109</v>
      </c>
    </row>
    <row r="9" spans="1:93" ht="15">
      <c r="A9" t="s">
        <v>44</v>
      </c>
      <c r="D9">
        <f>(AO176+AP176+AR176+AS176)</f>
        <v>447</v>
      </c>
      <c r="E9" s="6" t="s">
        <v>35</v>
      </c>
      <c r="G9" s="24"/>
      <c r="H9" s="24"/>
      <c r="I9" s="24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Z9" s="10"/>
      <c r="AA9" s="4">
        <v>3</v>
      </c>
      <c r="AB9" s="2" t="s">
        <v>40</v>
      </c>
      <c r="AC9">
        <f>IF(AA9&gt;0,1," ")</f>
        <v>1</v>
      </c>
      <c r="AJ9">
        <f>IF(AA9&gt;0,AA9," ")</f>
        <v>3</v>
      </c>
      <c r="AM9">
        <f>IF(AA9&gt;0,AA9," ")</f>
        <v>3</v>
      </c>
      <c r="AN9">
        <f>IF(AA9&gt;0,AA9," ")</f>
        <v>3</v>
      </c>
      <c r="AO9" s="3"/>
      <c r="AP9" s="3"/>
      <c r="AT9">
        <f>IF($AA9&gt;0,$AA9," ")</f>
        <v>3</v>
      </c>
      <c r="CN9" s="4">
        <v>3</v>
      </c>
      <c r="CO9" s="2" t="s">
        <v>40</v>
      </c>
    </row>
    <row r="10" spans="1:93" ht="12.75">
      <c r="A10" t="s">
        <v>47</v>
      </c>
      <c r="D10">
        <f>(AI176)</f>
        <v>2</v>
      </c>
      <c r="E10">
        <f>SUM(A53:A55)</f>
        <v>20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AA10" s="4">
        <v>2</v>
      </c>
      <c r="AB10" s="2" t="s">
        <v>49</v>
      </c>
      <c r="AL10">
        <f>IF(AA10&gt;0,AA10," ")</f>
        <v>2</v>
      </c>
      <c r="AN10">
        <f>IF(AA10&gt;0,AA10," ")</f>
        <v>2</v>
      </c>
      <c r="AT10">
        <f>IF($AA10&gt;0,$AA10," ")</f>
        <v>2</v>
      </c>
      <c r="CN10" s="4">
        <v>2</v>
      </c>
      <c r="CO10" s="2" t="s">
        <v>49</v>
      </c>
    </row>
    <row r="11" spans="1:93" ht="12.75">
      <c r="A11" t="s">
        <v>50</v>
      </c>
      <c r="D11" s="5">
        <f>IF(AG176=0,0,ROUND(((AG176/(AH176))*100),0))</f>
        <v>33</v>
      </c>
      <c r="E11">
        <f>SUM(A67:A69)</f>
        <v>10</v>
      </c>
      <c r="G11" s="2"/>
      <c r="AA11" s="4">
        <v>1</v>
      </c>
      <c r="AB11" s="8" t="s">
        <v>39</v>
      </c>
      <c r="AC11" s="3"/>
      <c r="AD11" s="3"/>
      <c r="AE11" s="3"/>
      <c r="AF11" s="3"/>
      <c r="AG11" s="3"/>
      <c r="AI11">
        <f>IF(AA11&gt;0,1," ")</f>
        <v>1</v>
      </c>
      <c r="AJ11" s="3"/>
      <c r="AK11" s="3"/>
      <c r="AL11" s="3"/>
      <c r="AM11" s="3"/>
      <c r="AN11" s="3"/>
      <c r="AO11" s="3"/>
      <c r="AP11" s="3"/>
      <c r="CN11" s="4">
        <v>1</v>
      </c>
      <c r="CO11" s="8" t="s">
        <v>39</v>
      </c>
    </row>
    <row r="12" spans="1:93" ht="12.75">
      <c r="A12" t="s">
        <v>53</v>
      </c>
      <c r="D12" s="1">
        <f>IF(D9&gt;0,ROUND(((D9/D6)*100),0),0)</f>
        <v>99</v>
      </c>
      <c r="E12">
        <f>SUM(G61:G63)</f>
        <v>20</v>
      </c>
      <c r="AA12" s="4"/>
      <c r="AB12" s="8" t="s">
        <v>32</v>
      </c>
      <c r="AC12" s="3"/>
      <c r="AD12" s="3"/>
      <c r="AE12" t="str">
        <f>IF(AA12&gt;0,1," ")</f>
        <v> </v>
      </c>
      <c r="AF12" s="3"/>
      <c r="AG12" s="3"/>
      <c r="AI12" s="3"/>
      <c r="AJ12" s="3"/>
      <c r="AK12" s="3"/>
      <c r="AL12" s="3"/>
      <c r="AM12" s="3"/>
      <c r="AN12" s="3"/>
      <c r="CN12" s="4"/>
      <c r="CO12" s="8" t="s">
        <v>32</v>
      </c>
    </row>
    <row r="13" spans="1:94" ht="12.75">
      <c r="A13" t="s">
        <v>56</v>
      </c>
      <c r="D13" s="1">
        <f>IF(D7&gt;0,ROUND(((D7/D6)*100),0),0)</f>
        <v>1</v>
      </c>
      <c r="E13">
        <f>SUM(G53:G55)</f>
        <v>20</v>
      </c>
      <c r="AA13" s="4"/>
      <c r="AB13" s="8" t="s">
        <v>36</v>
      </c>
      <c r="AC13" s="3"/>
      <c r="AD13" s="3"/>
      <c r="AE13" s="3"/>
      <c r="AF13" s="3"/>
      <c r="AG13" s="3"/>
      <c r="AI13" t="str">
        <f>IF(AA13&gt;0,1," ")</f>
        <v> </v>
      </c>
      <c r="AJ13" s="3"/>
      <c r="AK13" s="3"/>
      <c r="AL13" s="3"/>
      <c r="AM13" s="3"/>
      <c r="AN13" s="3"/>
      <c r="AO13" s="3"/>
      <c r="AP13" s="3"/>
      <c r="AS13" t="str">
        <f>IF(AA13&gt;0,AA13," ")</f>
        <v> </v>
      </c>
      <c r="CN13" s="4"/>
      <c r="CO13" s="8" t="s">
        <v>36</v>
      </c>
      <c r="CP13" s="8"/>
    </row>
    <row r="14" spans="1:93" ht="12.75">
      <c r="A14" t="s">
        <v>59</v>
      </c>
      <c r="D14" s="1">
        <f>IF(D8&gt;0,ROUND(((D8/D6)*100),0),0)</f>
        <v>98</v>
      </c>
      <c r="E14">
        <f>SUM(A60:A62)</f>
        <v>20</v>
      </c>
      <c r="AA14" s="4"/>
      <c r="AB14" s="8" t="s">
        <v>42</v>
      </c>
      <c r="AC14" s="3"/>
      <c r="AD14" s="3"/>
      <c r="AE14" s="3"/>
      <c r="AF14" s="3"/>
      <c r="AG14" s="3"/>
      <c r="AI14" s="3"/>
      <c r="AJ14" s="3"/>
      <c r="AK14" t="str">
        <f>IF(AA14&gt;0,AA14," ")</f>
        <v> </v>
      </c>
      <c r="AL14" s="3"/>
      <c r="AM14" s="3"/>
      <c r="AN14" s="3"/>
      <c r="CN14" s="4"/>
      <c r="CO14" s="8" t="s">
        <v>42</v>
      </c>
    </row>
    <row r="15" spans="27:93" ht="12.75">
      <c r="AA15" s="4"/>
      <c r="AB15" s="2" t="s">
        <v>45</v>
      </c>
      <c r="AE15" t="str">
        <f>IF(Z15&gt;0,1," ")</f>
        <v> </v>
      </c>
      <c r="AH15" t="str">
        <f>IF($Z15&gt;0,$Z15," ")</f>
        <v> </v>
      </c>
      <c r="AK15" t="str">
        <f>IF(Z15&gt;0,Z15," ")</f>
        <v> </v>
      </c>
      <c r="AO15" t="str">
        <f>IF($Z15&gt;0,$Z15," ")</f>
        <v> </v>
      </c>
      <c r="CN15" s="4"/>
      <c r="CO15" s="2" t="s">
        <v>45</v>
      </c>
    </row>
    <row r="16" spans="3:93" ht="12.75">
      <c r="C16" s="3" t="s">
        <v>64</v>
      </c>
      <c r="D16" s="3"/>
      <c r="E16" s="3">
        <f>SUM(E10:E14)</f>
        <v>90</v>
      </c>
      <c r="J16" s="1"/>
      <c r="AA16" s="4"/>
      <c r="AB16" s="2" t="s">
        <v>48</v>
      </c>
      <c r="AD16" t="str">
        <f>IF(AA16&gt;0,1," ")</f>
        <v> </v>
      </c>
      <c r="AI16" t="str">
        <f>IF(AA16&gt;0,1," ")</f>
        <v> </v>
      </c>
      <c r="AL16" t="str">
        <f aca="true" t="shared" si="0" ref="AL16:AL21">IF(AA16&gt;0,AA16," ")</f>
        <v> </v>
      </c>
      <c r="AN16" t="str">
        <f>IF(AA16&gt;0,AA16," ")</f>
        <v> </v>
      </c>
      <c r="AT16" t="str">
        <f>IF($AA16&gt;0,$AA16," ")</f>
        <v> </v>
      </c>
      <c r="CN16" s="4"/>
      <c r="CO16" s="2" t="s">
        <v>48</v>
      </c>
    </row>
    <row r="17" spans="10:94" ht="12.75">
      <c r="J17" s="1"/>
      <c r="AA17" s="4"/>
      <c r="AB17" s="2" t="s">
        <v>51</v>
      </c>
      <c r="AL17" t="str">
        <f t="shared" si="0"/>
        <v> </v>
      </c>
      <c r="CN17" s="4"/>
      <c r="CO17" s="2" t="s">
        <v>51</v>
      </c>
      <c r="CP17" s="8"/>
    </row>
    <row r="18" spans="1:94" ht="12.75">
      <c r="A18" s="3" t="s">
        <v>69</v>
      </c>
      <c r="C18" s="3"/>
      <c r="D18" s="3" t="str">
        <f>IF(E16&gt;89,"EXCELLENT","")</f>
        <v>EXCELLENT</v>
      </c>
      <c r="F18" s="3">
        <f>IF(AND(E16&gt;29,E16&lt;51),"FAIR","")</f>
      </c>
      <c r="H18" s="3">
        <f>IF(D6=0,"",IF(E16&lt;10,"VERY POOR",""))</f>
      </c>
      <c r="I18" s="3"/>
      <c r="AA18" s="4"/>
      <c r="AB18" s="8" t="s">
        <v>54</v>
      </c>
      <c r="AC18" t="str">
        <f>IF(AA18&gt;0,1," ")</f>
        <v> </v>
      </c>
      <c r="AD18" s="3"/>
      <c r="AE18" s="3"/>
      <c r="AF18" s="3"/>
      <c r="AG18" s="3"/>
      <c r="AI18" s="3"/>
      <c r="AJ18" s="3"/>
      <c r="AK18" s="3"/>
      <c r="AL18" t="str">
        <f t="shared" si="0"/>
        <v> </v>
      </c>
      <c r="AM18" s="3"/>
      <c r="AN18" s="3"/>
      <c r="AO18" s="3"/>
      <c r="AP18" s="3"/>
      <c r="CN18" s="4"/>
      <c r="CO18" s="8" t="s">
        <v>54</v>
      </c>
      <c r="CP18" s="8"/>
    </row>
    <row r="19" spans="1:94" ht="12.75">
      <c r="A19" s="3"/>
      <c r="B19" s="3"/>
      <c r="C19" s="3"/>
      <c r="D19" s="3">
        <f>IF(AND(E16&gt;59,E16&lt;81),"GOOD","")</f>
      </c>
      <c r="F19" s="3">
        <f>IF(AND(E16&gt;9,E16&lt;21),"POOR","")</f>
      </c>
      <c r="G19" s="3"/>
      <c r="H19" s="3"/>
      <c r="I19" s="3"/>
      <c r="J19" s="3"/>
      <c r="K19" s="3"/>
      <c r="L19" s="3"/>
      <c r="AA19" s="4"/>
      <c r="AB19" s="2" t="s">
        <v>57</v>
      </c>
      <c r="AL19" t="str">
        <f t="shared" si="0"/>
        <v> </v>
      </c>
      <c r="CN19" s="4"/>
      <c r="CO19" s="2" t="s">
        <v>57</v>
      </c>
      <c r="CP19" s="8"/>
    </row>
    <row r="20" spans="1:94" ht="12.75">
      <c r="A20" s="3" t="s">
        <v>74</v>
      </c>
      <c r="B20" s="3" t="s">
        <v>75</v>
      </c>
      <c r="C20" s="3"/>
      <c r="D20" s="3"/>
      <c r="G20" s="3"/>
      <c r="H20" s="3"/>
      <c r="I20" s="3"/>
      <c r="J20" s="3"/>
      <c r="K20" s="3"/>
      <c r="L20" s="3"/>
      <c r="AA20" s="4"/>
      <c r="AB20" s="8" t="s">
        <v>60</v>
      </c>
      <c r="AC20" t="str">
        <f>IF(AA20&gt;0,1," ")</f>
        <v> </v>
      </c>
      <c r="AD20" s="3"/>
      <c r="AE20" s="3"/>
      <c r="AF20" s="3"/>
      <c r="AG20" s="3"/>
      <c r="AI20" t="str">
        <f>IF(AA20&gt;0,1," ")</f>
        <v> </v>
      </c>
      <c r="AJ20" s="3"/>
      <c r="AK20" s="3"/>
      <c r="AL20" t="str">
        <f t="shared" si="0"/>
        <v> </v>
      </c>
      <c r="AM20" s="3"/>
      <c r="AN20" s="3"/>
      <c r="CN20" s="4"/>
      <c r="CO20" s="8" t="s">
        <v>60</v>
      </c>
      <c r="CP20" s="8"/>
    </row>
    <row r="21" spans="1:93" ht="12.75">
      <c r="A21" s="3" t="s">
        <v>77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AA21" s="4"/>
      <c r="AB21" s="2" t="s">
        <v>62</v>
      </c>
      <c r="AL21" t="str">
        <f t="shared" si="0"/>
        <v> </v>
      </c>
      <c r="AO21" s="3"/>
      <c r="AP21" s="3"/>
      <c r="AT21" t="str">
        <f>IF($AA21&gt;0,$AA21," ")</f>
        <v> </v>
      </c>
      <c r="CN21" s="4"/>
      <c r="CO21" s="2" t="s">
        <v>62</v>
      </c>
    </row>
    <row r="22" spans="1:94" ht="12.75">
      <c r="A22" s="10">
        <f aca="true" t="shared" si="1" ref="A22:A27">IF(CN5&gt;0,CN5," ")</f>
        <v>293</v>
      </c>
      <c r="B22" s="2" t="str">
        <f aca="true" t="shared" si="2" ref="B22:B27">IF(CN5&gt;0,CO5," ")</f>
        <v>Brown Trout</v>
      </c>
      <c r="AA22" s="4"/>
      <c r="AB22" s="2" t="s">
        <v>65</v>
      </c>
      <c r="AF22" t="str">
        <f>IF(AA22&gt;0,1," ")</f>
        <v> </v>
      </c>
      <c r="AK22" t="str">
        <f>IF(AA22&gt;0,AA22," ")</f>
        <v> </v>
      </c>
      <c r="AO22" s="3"/>
      <c r="AP22" s="3"/>
      <c r="CN22" s="4"/>
      <c r="CO22" s="2" t="s">
        <v>65</v>
      </c>
      <c r="CP22" s="8"/>
    </row>
    <row r="23" spans="1:94" ht="12.75">
      <c r="A23" s="2">
        <f t="shared" si="1"/>
        <v>145</v>
      </c>
      <c r="B23" s="2" t="str">
        <f t="shared" si="2"/>
        <v>Brook Trout</v>
      </c>
      <c r="AA23" s="4"/>
      <c r="AB23" s="2" t="s">
        <v>67</v>
      </c>
      <c r="AC23" t="str">
        <f>IF(AA23&gt;0,1," ")</f>
        <v> </v>
      </c>
      <c r="AL23" t="str">
        <f>IF(AA23&gt;0,AA23," ")</f>
        <v> </v>
      </c>
      <c r="AN23" t="str">
        <f>IF(AA23&gt;0,AA23," ")</f>
        <v> </v>
      </c>
      <c r="AO23" s="3"/>
      <c r="AP23" s="3"/>
      <c r="CN23" s="4"/>
      <c r="CO23" s="2" t="s">
        <v>67</v>
      </c>
      <c r="CP23" s="8"/>
    </row>
    <row r="24" spans="1:93" ht="12.75">
      <c r="A24" s="2">
        <f t="shared" si="1"/>
        <v>5</v>
      </c>
      <c r="B24" s="2" t="str">
        <f t="shared" si="2"/>
        <v>Brook Stickleback</v>
      </c>
      <c r="AA24" s="4"/>
      <c r="AB24" s="2" t="s">
        <v>70</v>
      </c>
      <c r="AI24" t="str">
        <f>IF(AA24&gt;0,1," ")</f>
        <v> </v>
      </c>
      <c r="AL24" t="str">
        <f>IF(AA24&gt;0,AA24," ")</f>
        <v> </v>
      </c>
      <c r="AT24" t="str">
        <f>IF($AA24&gt;0,$AA24," ")</f>
        <v> </v>
      </c>
      <c r="CN24" s="4"/>
      <c r="CO24" s="2" t="s">
        <v>70</v>
      </c>
    </row>
    <row r="25" spans="1:93" ht="12.75">
      <c r="A25" s="2">
        <f t="shared" si="1"/>
        <v>4</v>
      </c>
      <c r="B25" s="2" t="str">
        <f t="shared" si="2"/>
        <v>Burbot</v>
      </c>
      <c r="AA25" s="4"/>
      <c r="AB25" s="8" t="s">
        <v>72</v>
      </c>
      <c r="AC25" s="3"/>
      <c r="AD25" s="3"/>
      <c r="AE25" s="3"/>
      <c r="AF25" s="3"/>
      <c r="AG25" s="3"/>
      <c r="AH25" t="str">
        <f>IF($AA25&gt;0,$AA25," ")</f>
        <v> </v>
      </c>
      <c r="AI25" s="3"/>
      <c r="AJ25" s="3"/>
      <c r="AK25" s="3"/>
      <c r="AL25" s="3"/>
      <c r="AM25" s="3"/>
      <c r="AN25" s="3"/>
      <c r="AO25" s="3"/>
      <c r="AP25" s="3"/>
      <c r="CN25" s="4"/>
      <c r="CO25" s="8" t="s">
        <v>72</v>
      </c>
    </row>
    <row r="26" spans="1:93" ht="12.75">
      <c r="A26" s="2">
        <f t="shared" si="1"/>
        <v>3</v>
      </c>
      <c r="B26" s="2" t="str">
        <f t="shared" si="2"/>
        <v>White Sucker</v>
      </c>
      <c r="AA26" s="4"/>
      <c r="AB26" s="2" t="s">
        <v>46</v>
      </c>
      <c r="AJ26" t="str">
        <f>IF(AA26&gt;0,AA26," ")</f>
        <v> </v>
      </c>
      <c r="AN26" t="str">
        <f>IF(AA26&gt;0,AA26," ")</f>
        <v> </v>
      </c>
      <c r="AO26" s="3"/>
      <c r="AP26" s="3"/>
      <c r="AT26" t="str">
        <f>IF($AA26&gt;0,$AA26," ")</f>
        <v> </v>
      </c>
      <c r="CN26" s="4"/>
      <c r="CO26" s="2" t="s">
        <v>46</v>
      </c>
    </row>
    <row r="27" spans="1:93" ht="12.75">
      <c r="A27" s="2">
        <f t="shared" si="1"/>
        <v>2</v>
      </c>
      <c r="B27" s="2" t="str">
        <f t="shared" si="2"/>
        <v>Longnose Dace</v>
      </c>
      <c r="AA27" s="4"/>
      <c r="AB27" s="2" t="s">
        <v>78</v>
      </c>
      <c r="AI27" t="str">
        <f>IF(AA27&gt;0,1," ")</f>
        <v> </v>
      </c>
      <c r="AL27" t="str">
        <f>IF(AA27&gt;0,AA27," ")</f>
        <v> </v>
      </c>
      <c r="AT27" t="str">
        <f>IF($AA27&gt;0,$AA27," ")</f>
        <v> </v>
      </c>
      <c r="CN27" s="4"/>
      <c r="CO27" s="2" t="s">
        <v>78</v>
      </c>
    </row>
    <row r="28" spans="1:93" ht="12.75">
      <c r="A28" s="2">
        <f aca="true" t="shared" si="3" ref="A28:A50">IF(CN11&gt;0,CN11," ")</f>
        <v>1</v>
      </c>
      <c r="B28" s="2" t="str">
        <f aca="true" t="shared" si="4" ref="B28:B50">IF(CN11&gt;0,CO11," ")</f>
        <v>Am. Brook Lamprey (ammoceate)</v>
      </c>
      <c r="AA28" s="4"/>
      <c r="AB28" s="2" t="s">
        <v>80</v>
      </c>
      <c r="AD28" t="str">
        <f>IF(AA28&gt;0,1," ")</f>
        <v> </v>
      </c>
      <c r="AL28" t="str">
        <f>IF(AA28&gt;0,AA28," ")</f>
        <v> </v>
      </c>
      <c r="AN28" t="str">
        <f>IF(AA28&gt;0,AA28," ")</f>
        <v> </v>
      </c>
      <c r="AT28" t="str">
        <f>IF($AA28&gt;0,$AA28," ")</f>
        <v> </v>
      </c>
      <c r="CN28" s="4"/>
      <c r="CO28" s="2" t="s">
        <v>80</v>
      </c>
    </row>
    <row r="29" spans="1:94" ht="12.75">
      <c r="A29" s="2" t="str">
        <f t="shared" si="3"/>
        <v> </v>
      </c>
      <c r="B29" s="2" t="str">
        <f t="shared" si="4"/>
        <v> </v>
      </c>
      <c r="AA29" s="4"/>
      <c r="AB29" s="2" t="s">
        <v>82</v>
      </c>
      <c r="AL29" t="str">
        <f>IF(AA29&gt;0,AA29," ")</f>
        <v> </v>
      </c>
      <c r="CN29" s="4"/>
      <c r="CO29" s="2" t="s">
        <v>82</v>
      </c>
      <c r="CP29" s="8"/>
    </row>
    <row r="30" spans="1:94" ht="12.75">
      <c r="A30" s="2" t="str">
        <f t="shared" si="3"/>
        <v> </v>
      </c>
      <c r="B30" s="2" t="str">
        <f t="shared" si="4"/>
        <v> </v>
      </c>
      <c r="Z30" s="4"/>
      <c r="AA30" s="8" t="s">
        <v>84</v>
      </c>
      <c r="AB30" s="3"/>
      <c r="AC30" s="3"/>
      <c r="AD30" s="3"/>
      <c r="AE30" s="3"/>
      <c r="AF30" s="3"/>
      <c r="AG30" t="str">
        <f>IF($Z30&gt;0,$Z30," ")</f>
        <v> </v>
      </c>
      <c r="AI30" s="3"/>
      <c r="AJ30" s="3"/>
      <c r="AK30" s="3"/>
      <c r="AL30" s="3"/>
      <c r="AM30" s="3"/>
      <c r="AZ30" s="2"/>
      <c r="BB30"/>
      <c r="CM30" s="4"/>
      <c r="CN30" s="8" t="s">
        <v>84</v>
      </c>
      <c r="CP30"/>
    </row>
    <row r="31" spans="1:94" ht="12.75">
      <c r="A31" s="2" t="str">
        <f t="shared" si="3"/>
        <v> </v>
      </c>
      <c r="B31" s="2" t="str">
        <f t="shared" si="4"/>
        <v> </v>
      </c>
      <c r="AA31" s="4"/>
      <c r="AB31" s="8" t="s">
        <v>86</v>
      </c>
      <c r="AC31" t="str">
        <f>IF(AA31&gt;0,1," ")</f>
        <v> </v>
      </c>
      <c r="AD31" s="3"/>
      <c r="AE31" s="3"/>
      <c r="AF31" s="3"/>
      <c r="AG31" s="3"/>
      <c r="AI31" t="str">
        <f>IF(AA31&gt;0,1," ")</f>
        <v> </v>
      </c>
      <c r="AJ31" s="3"/>
      <c r="AK31" s="3"/>
      <c r="AL31" t="str">
        <f>IF(AA31&gt;0,AA31," ")</f>
        <v> </v>
      </c>
      <c r="AM31" s="3"/>
      <c r="AN31" t="str">
        <f>IF(AA31&gt;0,AA31," ")</f>
        <v> </v>
      </c>
      <c r="CN31" s="4"/>
      <c r="CO31" s="8" t="s">
        <v>86</v>
      </c>
      <c r="CP31" s="8"/>
    </row>
    <row r="32" spans="1:93" ht="12.75">
      <c r="A32" s="2" t="str">
        <f t="shared" si="3"/>
        <v> </v>
      </c>
      <c r="B32" s="2" t="str">
        <f t="shared" si="4"/>
        <v> </v>
      </c>
      <c r="AA32" s="4"/>
      <c r="AB32" s="2" t="s">
        <v>88</v>
      </c>
      <c r="AF32" t="str">
        <f>IF(AA32&gt;0,1," ")</f>
        <v> </v>
      </c>
      <c r="AL32" t="str">
        <f>IF(AA32&gt;0,AA32," ")</f>
        <v> </v>
      </c>
      <c r="AT32" t="str">
        <f>IF($AA32&gt;0,$AA32," ")</f>
        <v> </v>
      </c>
      <c r="CN32" s="4"/>
      <c r="CO32" s="2" t="s">
        <v>88</v>
      </c>
    </row>
    <row r="33" spans="1:93" ht="12.75">
      <c r="A33" s="2" t="str">
        <f t="shared" si="3"/>
        <v> </v>
      </c>
      <c r="B33" s="2" t="str">
        <f t="shared" si="4"/>
        <v> </v>
      </c>
      <c r="Z33" s="9"/>
      <c r="AA33" s="4"/>
      <c r="AB33" s="2" t="s">
        <v>90</v>
      </c>
      <c r="AD33" t="str">
        <f>IF(AA33&gt;0,1," ")</f>
        <v> </v>
      </c>
      <c r="AL33" t="str">
        <f>IF(AA33&gt;0,AA33," ")</f>
        <v> </v>
      </c>
      <c r="CN33" s="4"/>
      <c r="CO33" s="2" t="s">
        <v>90</v>
      </c>
    </row>
    <row r="34" spans="1:93" ht="12.75">
      <c r="A34" s="2" t="str">
        <f t="shared" si="3"/>
        <v> </v>
      </c>
      <c r="B34" s="2" t="str">
        <f t="shared" si="4"/>
        <v> </v>
      </c>
      <c r="AA34" s="4"/>
      <c r="AB34" s="2" t="s">
        <v>92</v>
      </c>
      <c r="AJ34" t="str">
        <f>IF(AA34&gt;0,AA34," ")</f>
        <v> </v>
      </c>
      <c r="AM34" t="str">
        <f>IF(AA34&gt;0,AA34," ")</f>
        <v> </v>
      </c>
      <c r="AO34" s="3"/>
      <c r="AP34" s="3"/>
      <c r="AT34" t="str">
        <f>IF($AA34&gt;0,$AA34," ")</f>
        <v> </v>
      </c>
      <c r="CN34" s="4"/>
      <c r="CO34" s="2" t="s">
        <v>92</v>
      </c>
    </row>
    <row r="35" spans="1:37" ht="12.75">
      <c r="A35" s="2" t="str">
        <f t="shared" si="3"/>
        <v> </v>
      </c>
      <c r="B35" s="2" t="str">
        <f t="shared" si="4"/>
        <v> </v>
      </c>
      <c r="AA35" s="4"/>
      <c r="AB35" s="2" t="s">
        <v>94</v>
      </c>
      <c r="AK35" t="str">
        <f>IF(AA35&gt;0,AA35," ")</f>
        <v> </v>
      </c>
    </row>
    <row r="36" spans="1:94" ht="12.75">
      <c r="A36" s="2" t="str">
        <f t="shared" si="3"/>
        <v> </v>
      </c>
      <c r="B36" s="2" t="str">
        <f t="shared" si="4"/>
        <v> </v>
      </c>
      <c r="AA36" s="4"/>
      <c r="AB36" s="2" t="s">
        <v>96</v>
      </c>
      <c r="AO36" s="3"/>
      <c r="AP36" s="3"/>
      <c r="AS36" t="str">
        <f>IF($AA36&gt;0,$AA36," ")</f>
        <v> </v>
      </c>
      <c r="CO36" s="8"/>
      <c r="CP36" s="8"/>
    </row>
    <row r="37" spans="1:38" ht="12.75">
      <c r="A37" s="2" t="str">
        <f t="shared" si="3"/>
        <v> </v>
      </c>
      <c r="B37" s="2" t="str">
        <f t="shared" si="4"/>
        <v> </v>
      </c>
      <c r="AA37" s="4"/>
      <c r="AB37" s="2" t="s">
        <v>98</v>
      </c>
      <c r="AL37" t="str">
        <f>IF(AA37&gt;0,AA37," ")</f>
        <v> </v>
      </c>
    </row>
    <row r="38" spans="1:94" ht="12.75">
      <c r="A38" s="2" t="str">
        <f t="shared" si="3"/>
        <v> </v>
      </c>
      <c r="B38" s="2" t="str">
        <f t="shared" si="4"/>
        <v> </v>
      </c>
      <c r="AA38" s="4"/>
      <c r="AB38" s="2" t="s">
        <v>103</v>
      </c>
      <c r="AL38" t="str">
        <f>IF(AA38&gt;0,AA38," ")</f>
        <v> </v>
      </c>
      <c r="CO38" s="8"/>
      <c r="CP38" s="8"/>
    </row>
    <row r="39" spans="1:39" ht="12.75">
      <c r="A39" s="2" t="str">
        <f t="shared" si="3"/>
        <v> </v>
      </c>
      <c r="B39" s="2" t="str">
        <f t="shared" si="4"/>
        <v> </v>
      </c>
      <c r="AA39" s="4"/>
      <c r="AB39" s="2" t="s">
        <v>107</v>
      </c>
      <c r="AM39" t="str">
        <f>IF(AA39&gt;0,AA39," ")</f>
        <v> </v>
      </c>
    </row>
    <row r="40" spans="1:46" ht="12.75">
      <c r="A40" s="2" t="str">
        <f t="shared" si="3"/>
        <v> </v>
      </c>
      <c r="B40" s="2" t="str">
        <f t="shared" si="4"/>
        <v> </v>
      </c>
      <c r="AA40" s="4"/>
      <c r="AB40" s="2" t="s">
        <v>111</v>
      </c>
      <c r="AJ40" t="str">
        <f>IF(AA40&gt;0,AA40," ")</f>
        <v> </v>
      </c>
      <c r="AL40" t="str">
        <f>IF(AA40&gt;0,AA40," ")</f>
        <v> </v>
      </c>
      <c r="AT40" t="str">
        <f>IF($AA40&gt;0,$AA40," ")</f>
        <v> </v>
      </c>
    </row>
    <row r="41" spans="1:46" ht="12.75">
      <c r="A41" s="2" t="str">
        <f t="shared" si="3"/>
        <v> </v>
      </c>
      <c r="B41" s="2" t="str">
        <f t="shared" si="4"/>
        <v> </v>
      </c>
      <c r="J41">
        <f>IF(I54=30,2,"")</f>
      </c>
      <c r="AA41" s="4"/>
      <c r="AB41" s="2" t="s">
        <v>113</v>
      </c>
      <c r="AT41" t="str">
        <f>IF($AA41&gt;0,$AA41," ")</f>
        <v> </v>
      </c>
    </row>
    <row r="42" spans="1:37" ht="12.75">
      <c r="A42" s="2" t="str">
        <f t="shared" si="3"/>
        <v> </v>
      </c>
      <c r="B42" s="2" t="str">
        <f t="shared" si="4"/>
        <v> </v>
      </c>
      <c r="AA42" s="4"/>
      <c r="AB42" s="2" t="s">
        <v>115</v>
      </c>
      <c r="AK42" t="str">
        <f>IF(AA42&gt;0,AA42," ")</f>
        <v> </v>
      </c>
    </row>
    <row r="43" spans="1:40" ht="12.75">
      <c r="A43" s="2" t="str">
        <f t="shared" si="3"/>
        <v> </v>
      </c>
      <c r="B43" s="2" t="str">
        <f t="shared" si="4"/>
        <v> </v>
      </c>
      <c r="AA43" s="4"/>
      <c r="AB43" s="8" t="s">
        <v>117</v>
      </c>
      <c r="AD43" s="3"/>
      <c r="AE43" s="3"/>
      <c r="AF43" s="3"/>
      <c r="AG43" s="3"/>
      <c r="AI43" s="3"/>
      <c r="AJ43" s="3"/>
      <c r="AK43" s="3"/>
      <c r="AL43" t="str">
        <f>IF(AA43&gt;0,AA43," ")</f>
        <v> </v>
      </c>
      <c r="AM43" s="3"/>
      <c r="AN43" s="3"/>
    </row>
    <row r="44" spans="1:46" ht="12.75">
      <c r="A44" s="2" t="str">
        <f t="shared" si="3"/>
        <v> </v>
      </c>
      <c r="B44" s="2" t="str">
        <f t="shared" si="4"/>
        <v> </v>
      </c>
      <c r="AA44" s="4"/>
      <c r="AB44" s="8" t="s">
        <v>119</v>
      </c>
      <c r="AC44" s="3"/>
      <c r="AD44" s="3"/>
      <c r="AE44" s="3"/>
      <c r="AF44" s="3"/>
      <c r="AG44" s="3"/>
      <c r="AI44" t="str">
        <f>IF(AA44&gt;0,1," ")</f>
        <v> </v>
      </c>
      <c r="AJ44" s="3"/>
      <c r="AK44" s="3"/>
      <c r="AL44" s="3"/>
      <c r="AM44" s="3"/>
      <c r="AN44" s="3"/>
      <c r="AT44" t="str">
        <f>IF($AA44&gt;0,$AA44," ")</f>
        <v> </v>
      </c>
    </row>
    <row r="45" spans="1:40" ht="12.75">
      <c r="A45" s="2" t="str">
        <f t="shared" si="3"/>
        <v> </v>
      </c>
      <c r="B45" s="2" t="str">
        <f t="shared" si="4"/>
        <v> </v>
      </c>
      <c r="AA45" s="4"/>
      <c r="AB45" s="8" t="s">
        <v>121</v>
      </c>
      <c r="AC45" s="3"/>
      <c r="AD45" s="3"/>
      <c r="AE45" s="3"/>
      <c r="AF45" s="3"/>
      <c r="AG45" s="3"/>
      <c r="AI45" t="str">
        <f>IF(AA45&gt;0,1," ")</f>
        <v> </v>
      </c>
      <c r="AJ45" s="3"/>
      <c r="AK45" s="3"/>
      <c r="AL45" s="3"/>
      <c r="AM45" s="3"/>
      <c r="AN45" s="3"/>
    </row>
    <row r="46" spans="1:41" ht="12.75">
      <c r="A46" s="2" t="str">
        <f t="shared" si="3"/>
        <v> </v>
      </c>
      <c r="B46" s="2" t="str">
        <f t="shared" si="4"/>
        <v> </v>
      </c>
      <c r="AA46" s="4"/>
      <c r="AB46" s="2" t="s">
        <v>123</v>
      </c>
      <c r="AE46" t="str">
        <f>IF(AA46&gt;0,1," ")</f>
        <v> </v>
      </c>
      <c r="AH46" t="str">
        <f>IF($AA46&gt;0,$AA46," ")</f>
        <v> </v>
      </c>
      <c r="AK46" t="str">
        <f>IF(AA46&gt;0,AA46," ")</f>
        <v> </v>
      </c>
      <c r="AO46" t="str">
        <f>IF($AA46&gt;0,$AA46," ")</f>
        <v> </v>
      </c>
    </row>
    <row r="47" spans="1:94" ht="12.75">
      <c r="A47" s="2" t="str">
        <f>IF(CM30&gt;0,CM30," ")</f>
        <v> </v>
      </c>
      <c r="B47" s="2" t="str">
        <f>IF(CM30&gt;0,CN30," ")</f>
        <v> </v>
      </c>
      <c r="T47" s="2"/>
      <c r="AA47" s="4"/>
      <c r="AB47" s="8" t="s">
        <v>125</v>
      </c>
      <c r="AC47" s="3"/>
      <c r="AD47" s="3"/>
      <c r="AE47" s="3"/>
      <c r="AF47" s="3"/>
      <c r="AG47" s="3"/>
      <c r="AH47" t="str">
        <f>IF($AA47&gt;0,$AA47," ")</f>
        <v> </v>
      </c>
      <c r="AI47" s="3"/>
      <c r="AJ47" s="3"/>
      <c r="AK47" s="3"/>
      <c r="AL47" s="3"/>
      <c r="AM47" s="3"/>
      <c r="AN47" s="3"/>
      <c r="AO47" s="3"/>
      <c r="AP47" s="3"/>
      <c r="CO47" s="8"/>
      <c r="CP47" s="8"/>
    </row>
    <row r="48" spans="1:41" ht="12.75">
      <c r="A48" s="2" t="str">
        <f t="shared" si="3"/>
        <v> </v>
      </c>
      <c r="B48" s="2" t="str">
        <f t="shared" si="4"/>
        <v> </v>
      </c>
      <c r="AA48" s="4"/>
      <c r="AB48" s="2" t="s">
        <v>127</v>
      </c>
      <c r="AE48" t="str">
        <f>IF(AA48&gt;0,1," ")</f>
        <v> </v>
      </c>
      <c r="AH48" t="str">
        <f>IF($AA48&gt;0,$AA48," ")</f>
        <v> </v>
      </c>
      <c r="AK48" t="str">
        <f>IF(AA48&gt;0,AA48," ")</f>
        <v> </v>
      </c>
      <c r="AO48" t="str">
        <f>IF($AA48&gt;0,$AA48," ")</f>
        <v> </v>
      </c>
    </row>
    <row r="49" spans="1:43" ht="12.75">
      <c r="A49" s="2" t="str">
        <f t="shared" si="3"/>
        <v> </v>
      </c>
      <c r="B49" s="2" t="str">
        <f t="shared" si="4"/>
        <v> </v>
      </c>
      <c r="AA49" s="4"/>
      <c r="AB49" s="2" t="s">
        <v>129</v>
      </c>
      <c r="AE49" t="str">
        <f>IF(AA49&gt;0,1," ")</f>
        <v> </v>
      </c>
      <c r="AJ49" t="str">
        <f>IF(AA49&gt;0,AA49," ")</f>
        <v> </v>
      </c>
      <c r="AM49" t="str">
        <f>IF(AA49&gt;0,AA49," ")</f>
        <v> </v>
      </c>
      <c r="AQ49" t="str">
        <f>IF($AA49&gt;0,$AA49," ")</f>
        <v> </v>
      </c>
    </row>
    <row r="50" spans="1:46" ht="12.75">
      <c r="A50" s="2" t="str">
        <f t="shared" si="3"/>
        <v> </v>
      </c>
      <c r="B50" s="2" t="str">
        <f t="shared" si="4"/>
        <v> </v>
      </c>
      <c r="AA50" s="4"/>
      <c r="AB50" s="2" t="s">
        <v>131</v>
      </c>
      <c r="AL50" t="str">
        <f>IF(AA50&gt;0,AA50," ")</f>
        <v> </v>
      </c>
      <c r="AN50" t="str">
        <f>IF(AA50&gt;0,AA50," ")</f>
        <v> </v>
      </c>
      <c r="AT50" t="str">
        <f>IF($AA50&gt;0,$AA50," ")</f>
        <v> </v>
      </c>
    </row>
    <row r="51" spans="1:46" ht="12.75">
      <c r="A51" t="s">
        <v>136</v>
      </c>
      <c r="AA51" s="4"/>
      <c r="AB51" s="2" t="s">
        <v>43</v>
      </c>
      <c r="AJ51" t="str">
        <f>IF(AA51&gt;0,AA51," ")</f>
        <v> </v>
      </c>
      <c r="AO51" s="3"/>
      <c r="AP51" s="3"/>
      <c r="AT51" t="str">
        <f>IF($AA51&gt;0,$AA51," ")</f>
        <v> </v>
      </c>
    </row>
    <row r="52" spans="1:94" ht="12.75">
      <c r="A52" t="s">
        <v>139</v>
      </c>
      <c r="B52" t="s">
        <v>140</v>
      </c>
      <c r="G52" t="s">
        <v>141</v>
      </c>
      <c r="H52" t="s">
        <v>142</v>
      </c>
      <c r="I52" s="3"/>
      <c r="J52" s="3"/>
      <c r="K52" s="3"/>
      <c r="L52" s="3"/>
      <c r="AA52" s="4"/>
      <c r="AB52" s="8" t="s">
        <v>134</v>
      </c>
      <c r="AC52" t="str">
        <f>IF(AA52&gt;0,1," ")</f>
        <v> </v>
      </c>
      <c r="AD52" s="3"/>
      <c r="AE52" s="3"/>
      <c r="AF52" s="3"/>
      <c r="AG52" s="3"/>
      <c r="AI52" s="3"/>
      <c r="AJ52" s="3"/>
      <c r="AK52" s="3"/>
      <c r="AL52" t="str">
        <f>IF(AA52&gt;0,AA52," ")</f>
        <v> </v>
      </c>
      <c r="AM52" s="3"/>
      <c r="AN52" s="3"/>
      <c r="CO52" s="8"/>
      <c r="CP52" s="8"/>
    </row>
    <row r="53" spans="1:40" ht="12.75">
      <c r="A53">
        <f>IF($D$10&gt;1,20,"")</f>
        <v>20</v>
      </c>
      <c r="G53">
        <f>IF($D$6=0,"",IF($D$13&lt;6,20,""))</f>
        <v>20</v>
      </c>
      <c r="AA53" s="4"/>
      <c r="AB53" s="2" t="s">
        <v>137</v>
      </c>
      <c r="AD53" t="str">
        <f>IF(AA53&gt;0,1," ")</f>
        <v> </v>
      </c>
      <c r="AI53" t="str">
        <f>IF(AA53&gt;0,1," ")</f>
        <v> </v>
      </c>
      <c r="AL53" t="str">
        <f>IF(AA53&gt;0,AA53," ")</f>
        <v> </v>
      </c>
      <c r="AN53" t="str">
        <f>IF(AA53&gt;0,AA53," ")</f>
        <v> </v>
      </c>
    </row>
    <row r="54" spans="1:40" ht="12.75">
      <c r="A54">
        <f>IF($D$10=1,10,"")</f>
      </c>
      <c r="G54">
        <f>IF(AND($D$13&gt;5,$D$13&lt;23),10,"")</f>
      </c>
      <c r="AA54" s="4"/>
      <c r="AB54" s="8" t="s">
        <v>143</v>
      </c>
      <c r="AC54" s="3"/>
      <c r="AD54" s="3"/>
      <c r="AE54" s="3"/>
      <c r="AF54" s="3"/>
      <c r="AG54" s="3"/>
      <c r="AH54" t="str">
        <f>IF($AA54&gt;0,$AA54," ")</f>
        <v> </v>
      </c>
      <c r="AI54" s="3"/>
      <c r="AJ54" s="3"/>
      <c r="AK54" s="3"/>
      <c r="AL54" s="3"/>
      <c r="AM54" s="3"/>
      <c r="AN54" s="3"/>
    </row>
    <row r="55" spans="1:40" ht="12.75">
      <c r="A55">
        <f>IF($D$10=0,0,"")</f>
      </c>
      <c r="G55">
        <f>IF($D$13&gt;22,0,"")</f>
      </c>
      <c r="AA55" s="4"/>
      <c r="AB55" s="8" t="s">
        <v>145</v>
      </c>
      <c r="AC55" s="3"/>
      <c r="AD55" s="3"/>
      <c r="AE55" s="3"/>
      <c r="AF55" s="3"/>
      <c r="AG55" s="3"/>
      <c r="AI55" t="str">
        <f>IF(AA55&gt;0,1," ")</f>
        <v> </v>
      </c>
      <c r="AJ55" s="3"/>
      <c r="AK55" s="3"/>
      <c r="AL55" t="str">
        <f>IF(AA55&gt;0,AA55," ")</f>
        <v> </v>
      </c>
      <c r="AM55" s="3"/>
      <c r="AN55" s="3"/>
    </row>
    <row r="56" spans="27:46" ht="12.75">
      <c r="AA56" s="4"/>
      <c r="AB56" s="2" t="s">
        <v>147</v>
      </c>
      <c r="AL56" t="str">
        <f>IF(AA56&gt;0,AA56," ")</f>
        <v> </v>
      </c>
      <c r="AN56" t="str">
        <f>IF(AA56&gt;0,AA56," ")</f>
        <v> </v>
      </c>
      <c r="AT56" t="str">
        <f>IF($AA56&gt;0,$AA56," ")</f>
        <v> </v>
      </c>
    </row>
    <row r="57" spans="27:46" ht="12.75">
      <c r="AA57" s="4"/>
      <c r="AB57" s="2" t="s">
        <v>149</v>
      </c>
      <c r="AD57" t="str">
        <f>IF(AA57&gt;0,1," ")</f>
        <v> </v>
      </c>
      <c r="AL57" t="str">
        <f>IF(AA57&gt;0,AA57," ")</f>
        <v> </v>
      </c>
      <c r="AO57" s="3"/>
      <c r="AP57" s="3"/>
      <c r="AT57" t="str">
        <f>IF($AA57&gt;0,$AA57," ")</f>
        <v> </v>
      </c>
    </row>
    <row r="58" spans="27:94" ht="12.75">
      <c r="AA58" s="4"/>
      <c r="AB58" s="2" t="s">
        <v>151</v>
      </c>
      <c r="AJ58" t="str">
        <f>IF(AA58&gt;0,AA58," ")</f>
        <v> </v>
      </c>
      <c r="AM58" t="str">
        <f>IF(AA58&gt;0,AA58," ")</f>
        <v> </v>
      </c>
      <c r="AT58" t="str">
        <f>IF($AA58&gt;0,$AA58," ")</f>
        <v> </v>
      </c>
      <c r="CO58" s="8"/>
      <c r="CP58" s="8"/>
    </row>
    <row r="59" spans="1:45" ht="12.75">
      <c r="A59" t="s">
        <v>157</v>
      </c>
      <c r="B59" t="s">
        <v>158</v>
      </c>
      <c r="G59" t="s">
        <v>159</v>
      </c>
      <c r="H59" t="s">
        <v>160</v>
      </c>
      <c r="AA59" s="4"/>
      <c r="AB59" s="2" t="s">
        <v>153</v>
      </c>
      <c r="AL59" t="str">
        <f>IF(AA59&gt;0,AA59," ")</f>
        <v> </v>
      </c>
      <c r="AS59" t="str">
        <f>IF($AA59&gt;0,$AA59," ")</f>
        <v> </v>
      </c>
    </row>
    <row r="60" spans="1:37" ht="12.75">
      <c r="A60">
        <f>IF($D$14&gt;45,20,"")</f>
        <v>20</v>
      </c>
      <c r="H60" t="s">
        <v>163</v>
      </c>
      <c r="I60" s="3"/>
      <c r="J60" s="3"/>
      <c r="L60" s="3"/>
      <c r="AA60" s="4"/>
      <c r="AB60" s="2" t="s">
        <v>155</v>
      </c>
      <c r="AK60" t="str">
        <f>IF(AA60&gt;0,AA60," ")</f>
        <v> </v>
      </c>
    </row>
    <row r="61" spans="1:40" ht="12.75">
      <c r="A61">
        <f>IF(AND($D$14&gt;14,$D$14&lt;46),10,"")</f>
      </c>
      <c r="G61">
        <f>IF($D$12&gt;85,20,"")</f>
        <v>20</v>
      </c>
      <c r="AA61" s="4"/>
      <c r="AB61" s="8" t="s">
        <v>161</v>
      </c>
      <c r="AC61" s="3"/>
      <c r="AD61" s="3"/>
      <c r="AE61" s="3"/>
      <c r="AF61" s="3"/>
      <c r="AG61" s="3"/>
      <c r="AJ61" s="3"/>
      <c r="AK61" s="3"/>
      <c r="AL61" t="str">
        <f>IF(AA61&gt;0,AA61," ")</f>
        <v> </v>
      </c>
      <c r="AM61" s="3"/>
      <c r="AN61" s="3"/>
    </row>
    <row r="62" spans="1:40" ht="12.75">
      <c r="A62">
        <f>IF($D$14&lt;15,0,"")</f>
      </c>
      <c r="G62">
        <f>IF(AND($D$12&gt;42,$D$12&lt;86),10,"")</f>
      </c>
      <c r="AA62" s="4"/>
      <c r="AB62" s="8" t="s">
        <v>164</v>
      </c>
      <c r="AC62" s="3"/>
      <c r="AD62" s="3"/>
      <c r="AE62" s="3"/>
      <c r="AF62" s="3"/>
      <c r="AG62" s="3"/>
      <c r="AI62" t="str">
        <f>IF(AA62&gt;0,1," ")</f>
        <v> </v>
      </c>
      <c r="AJ62" s="3"/>
      <c r="AK62" s="3"/>
      <c r="AL62" t="str">
        <f>IF(AA62&gt;0,AA62," ")</f>
        <v> </v>
      </c>
      <c r="AM62" s="3"/>
      <c r="AN62" s="3"/>
    </row>
    <row r="63" spans="7:40" ht="12.75">
      <c r="G63">
        <f>IF($D$12&lt;43,0,"")</f>
      </c>
      <c r="AA63" s="4"/>
      <c r="AB63" s="2" t="s">
        <v>166</v>
      </c>
      <c r="AD63" t="str">
        <f>IF(AA63&gt;0,1," ")</f>
        <v> </v>
      </c>
      <c r="AI63" t="str">
        <f>IF(AA63&gt;0,1," ")</f>
        <v> </v>
      </c>
      <c r="AL63" t="str">
        <f>IF(AA63&gt;0,AA63," ")</f>
        <v> </v>
      </c>
      <c r="AN63" t="str">
        <f>IF(AA63&gt;0,AA63," ")</f>
        <v> </v>
      </c>
    </row>
    <row r="64" spans="27:40" ht="12.75">
      <c r="AA64" s="4"/>
      <c r="AB64" s="8" t="s">
        <v>168</v>
      </c>
      <c r="AC64" s="3"/>
      <c r="AD64" s="3"/>
      <c r="AE64" s="3"/>
      <c r="AF64" s="3"/>
      <c r="AG64" s="3"/>
      <c r="AI64" s="3"/>
      <c r="AJ64" s="3"/>
      <c r="AK64" s="3"/>
      <c r="AL64" s="3"/>
      <c r="AM64" s="3"/>
      <c r="AN64" s="3"/>
    </row>
    <row r="65" spans="27:46" ht="12.75">
      <c r="AA65" s="4"/>
      <c r="AB65" s="2" t="s">
        <v>170</v>
      </c>
      <c r="AC65" t="str">
        <f>IF(AA65&gt;0,1," ")</f>
        <v> </v>
      </c>
      <c r="AL65" t="str">
        <f>IF(AA65&gt;0,AA65," ")</f>
        <v> </v>
      </c>
      <c r="AN65" t="str">
        <f>IF(AA65&gt;0,AA65," ")</f>
        <v> </v>
      </c>
      <c r="AT65" t="str">
        <f>IF($AA65&gt;0,$AA65," ")</f>
        <v> </v>
      </c>
    </row>
    <row r="66" spans="1:46" ht="12.75">
      <c r="A66" t="s">
        <v>176</v>
      </c>
      <c r="B66" t="s">
        <v>177</v>
      </c>
      <c r="AA66" s="4"/>
      <c r="AB66" s="2" t="s">
        <v>172</v>
      </c>
      <c r="AJ66" t="str">
        <f>IF(AA66&gt;0,AA66," ")</f>
        <v> </v>
      </c>
      <c r="AM66" t="str">
        <f>IF(AA66&gt;0,AA66," ")</f>
        <v> </v>
      </c>
      <c r="AT66" t="str">
        <f>IF($AA66&gt;0,$AA66," ")</f>
        <v> </v>
      </c>
    </row>
    <row r="67" spans="1:40" ht="12.75">
      <c r="A67">
        <f>IF($D$11&gt;95,20,"")</f>
      </c>
      <c r="AA67" s="4"/>
      <c r="AB67" s="8" t="s">
        <v>174</v>
      </c>
      <c r="AC67" s="3"/>
      <c r="AD67" s="3"/>
      <c r="AE67" s="3"/>
      <c r="AF67" s="3"/>
      <c r="AG67" s="3"/>
      <c r="AI67" s="3"/>
      <c r="AJ67" s="3"/>
      <c r="AK67" s="3"/>
      <c r="AL67" t="str">
        <f>IF(AA67&gt;0,AA67," ")</f>
        <v> </v>
      </c>
      <c r="AM67" s="3"/>
      <c r="AN67" s="3"/>
    </row>
    <row r="68" spans="1:39" ht="12.75">
      <c r="A68">
        <f>IF(AND($D$11&gt;4,$D$11&lt;96),10,"")</f>
        <v>10</v>
      </c>
      <c r="AA68" s="4"/>
      <c r="AB68" s="2" t="s">
        <v>178</v>
      </c>
      <c r="AE68" t="str">
        <f>IF(AA68&gt;0,1," ")</f>
        <v> </v>
      </c>
      <c r="AJ68" t="str">
        <f>IF(AA68&gt;0,AA68," ")</f>
        <v> </v>
      </c>
      <c r="AM68" t="str">
        <f>IF(AA68&gt;0,AA68," ")</f>
        <v> </v>
      </c>
    </row>
    <row r="69" spans="1:40" ht="12.75">
      <c r="A69">
        <f>IF($D$11&lt;5,0,"")</f>
      </c>
      <c r="AA69" s="4"/>
      <c r="AB69" s="8" t="s">
        <v>180</v>
      </c>
      <c r="AC69" s="3"/>
      <c r="AD69" s="3"/>
      <c r="AE69" t="str">
        <f>IF(AA69&gt;0,1," ")</f>
        <v> </v>
      </c>
      <c r="AF69" s="3"/>
      <c r="AG69" s="3"/>
      <c r="AI69" s="3"/>
      <c r="AJ69" s="3"/>
      <c r="AK69" s="3"/>
      <c r="AL69" s="3"/>
      <c r="AM69" s="3"/>
      <c r="AN69" s="3"/>
    </row>
    <row r="70" spans="27:37" ht="12.75">
      <c r="AA70" s="4"/>
      <c r="AB70" s="2" t="s">
        <v>182</v>
      </c>
      <c r="AK70" t="str">
        <f>IF(AA70&gt;0,AA70," ")</f>
        <v> </v>
      </c>
    </row>
    <row r="71" spans="27:42" ht="12.75">
      <c r="AA71" s="4"/>
      <c r="AB71" s="8" t="s">
        <v>184</v>
      </c>
      <c r="AC71" s="3"/>
      <c r="AD71" s="3"/>
      <c r="AE71" s="3"/>
      <c r="AF71" s="3"/>
      <c r="AG71" s="3"/>
      <c r="AI71" t="str">
        <f>IF(AA71&gt;0,1," ")</f>
        <v> </v>
      </c>
      <c r="AJ71" s="3"/>
      <c r="AK71" s="3"/>
      <c r="AL71" t="str">
        <f>IF(AA71&gt;0,AA71," ")</f>
        <v> </v>
      </c>
      <c r="AM71" s="3"/>
      <c r="AN71" t="str">
        <f>IF(AA71&gt;0,AA71," ")</f>
        <v> </v>
      </c>
      <c r="AO71" s="3"/>
      <c r="AP71" s="3"/>
    </row>
    <row r="72" spans="27:94" ht="12.75">
      <c r="AA72" s="4"/>
      <c r="AB72" s="2" t="s">
        <v>186</v>
      </c>
      <c r="AC72" t="str">
        <f>IF(AA72&gt;0,1," ")</f>
        <v> </v>
      </c>
      <c r="AI72" t="str">
        <f>IF(AA72&gt;0,1," ")</f>
        <v> </v>
      </c>
      <c r="AL72" t="str">
        <f>IF(AA72&gt;0,AA72," ")</f>
        <v> </v>
      </c>
      <c r="AN72" t="str">
        <f>IF(AA72&gt;0,AA72," ")</f>
        <v> </v>
      </c>
      <c r="AO72" s="3"/>
      <c r="AP72" s="3"/>
      <c r="AT72" t="str">
        <f>IF($AA72&gt;0,$AA72," ")</f>
        <v> </v>
      </c>
      <c r="CO72" s="8"/>
      <c r="CP72" s="8"/>
    </row>
    <row r="73" spans="27:94" ht="12.75">
      <c r="AA73" s="4"/>
      <c r="AB73" s="2" t="s">
        <v>188</v>
      </c>
      <c r="AF73" t="str">
        <f>IF(AA73&gt;0,1," ")</f>
        <v> </v>
      </c>
      <c r="AJ73" t="str">
        <f>IF(AA73&gt;0,AA73," ")</f>
        <v> </v>
      </c>
      <c r="AL73" t="str">
        <f>IF(AA73&gt;0,AA73," ")</f>
        <v> </v>
      </c>
      <c r="AO73" s="3"/>
      <c r="AP73" s="3"/>
      <c r="AT73" t="str">
        <f>IF($AA73&gt;0,$AA73," ")</f>
        <v> </v>
      </c>
      <c r="CO73" s="8"/>
      <c r="CP73" s="8"/>
    </row>
    <row r="74" spans="27:94" ht="12.75">
      <c r="AA74" s="4"/>
      <c r="AB74" s="8" t="s">
        <v>190</v>
      </c>
      <c r="AC74" t="str">
        <f>IF(AA74&gt;0,1," ")</f>
        <v> </v>
      </c>
      <c r="AD74" s="3"/>
      <c r="AE74" s="3"/>
      <c r="AF74" s="3"/>
      <c r="AG74" s="3"/>
      <c r="AI74" t="str">
        <f>IF(AA74&gt;0,1," ")</f>
        <v> </v>
      </c>
      <c r="AJ74" s="3"/>
      <c r="AK74" s="3"/>
      <c r="AL74" s="3"/>
      <c r="AM74" t="str">
        <f>IF(AA74&gt;0,AA74," ")</f>
        <v> </v>
      </c>
      <c r="AN74" s="3"/>
      <c r="AO74" s="3"/>
      <c r="AP74" s="3"/>
      <c r="CO74" s="8"/>
      <c r="CP74" s="8"/>
    </row>
    <row r="75" spans="27:94" ht="12.75">
      <c r="AA75" s="4"/>
      <c r="AB75" s="2" t="s">
        <v>192</v>
      </c>
      <c r="AL75" t="str">
        <f>IF(AA75&gt;0,AA75," ")</f>
        <v> </v>
      </c>
      <c r="AO75" s="3"/>
      <c r="AP75" s="3"/>
      <c r="AT75" t="str">
        <f>IF($AA75&gt;0,$AA75," ")</f>
        <v> </v>
      </c>
      <c r="CO75" s="8"/>
      <c r="CP75" s="8"/>
    </row>
    <row r="76" spans="27:94" ht="12.75">
      <c r="AA76" s="4"/>
      <c r="AB76" s="2" t="s">
        <v>194</v>
      </c>
      <c r="AD76" t="str">
        <f>IF(AA76&gt;0,1," ")</f>
        <v> </v>
      </c>
      <c r="AI76" t="str">
        <f>IF(AA76&gt;0,1," ")</f>
        <v> </v>
      </c>
      <c r="AL76" t="str">
        <f>IF(AA76&gt;0,AA76," ")</f>
        <v> </v>
      </c>
      <c r="AO76" s="3"/>
      <c r="AP76" s="3"/>
      <c r="AT76" t="str">
        <f>IF($AA76&gt;0,$AA76," ")</f>
        <v> </v>
      </c>
      <c r="CO76" s="8"/>
      <c r="CP76" s="8"/>
    </row>
    <row r="77" spans="27:94" ht="12.75">
      <c r="AA77" s="4"/>
      <c r="AB77" s="8" t="s">
        <v>196</v>
      </c>
      <c r="AC77" s="3"/>
      <c r="AD77" s="3"/>
      <c r="AE77" s="3"/>
      <c r="AF77" s="3"/>
      <c r="AG77" s="3"/>
      <c r="AI77" s="3"/>
      <c r="AJ77" s="3"/>
      <c r="AK77" s="3"/>
      <c r="AL77" t="str">
        <f>IF(AA77&gt;0,AA77," ")</f>
        <v> </v>
      </c>
      <c r="AM77" s="3"/>
      <c r="AN77" s="3"/>
      <c r="CO77" s="8"/>
      <c r="CP77" s="8"/>
    </row>
    <row r="78" spans="27:46" ht="12.75">
      <c r="AA78" s="4"/>
      <c r="AB78" s="2" t="s">
        <v>33</v>
      </c>
      <c r="AD78" t="str">
        <f>IF(AA78&gt;0,1," ")</f>
        <v> </v>
      </c>
      <c r="AL78" t="str">
        <f>IF(AA78&gt;0,AA78," ")</f>
        <v> </v>
      </c>
      <c r="AO78" s="3"/>
      <c r="AP78" s="3"/>
      <c r="AT78" t="str">
        <f>IF($AA78&gt;0,$AA78," ")</f>
        <v> </v>
      </c>
    </row>
    <row r="79" spans="27:94" ht="12.75">
      <c r="AA79" s="4"/>
      <c r="AB79" s="8" t="s">
        <v>199</v>
      </c>
      <c r="AC79" s="3"/>
      <c r="AD79" s="3"/>
      <c r="AE79" s="3"/>
      <c r="AF79" s="3"/>
      <c r="AG79" s="3"/>
      <c r="AH79" t="str">
        <f>IF($AA79&gt;0,$AA79," ")</f>
        <v> </v>
      </c>
      <c r="AI79" s="3"/>
      <c r="AJ79" s="3"/>
      <c r="AK79" s="3"/>
      <c r="AL79" s="3"/>
      <c r="AM79" s="3"/>
      <c r="AN79" s="3"/>
      <c r="AO79" s="3"/>
      <c r="AP79" s="3"/>
      <c r="CO79" s="8"/>
      <c r="CP79" s="8"/>
    </row>
    <row r="80" spans="27:94" ht="12.75">
      <c r="AA80" s="4"/>
      <c r="AB80" s="8" t="s">
        <v>201</v>
      </c>
      <c r="AC80" s="3"/>
      <c r="AD80" s="3"/>
      <c r="AE80" s="3"/>
      <c r="AF80" s="3"/>
      <c r="AG80" s="3"/>
      <c r="AI80" s="3"/>
      <c r="AJ80" s="3"/>
      <c r="AK80" s="3"/>
      <c r="AL80" t="str">
        <f>IF(AA80&gt;0,AA80," ")</f>
        <v> </v>
      </c>
      <c r="AM80" s="3"/>
      <c r="AN80" t="str">
        <f>IF(AA80&gt;0,AA80," ")</f>
        <v> </v>
      </c>
      <c r="AS80" t="str">
        <f>IF($AA80&gt;0,$AA80," ")</f>
        <v> </v>
      </c>
      <c r="CO80" s="8"/>
      <c r="CP80" s="8"/>
    </row>
    <row r="81" spans="27:42" ht="12.75">
      <c r="AA81" s="4"/>
      <c r="AB81" s="2" t="s">
        <v>203</v>
      </c>
      <c r="AC81" t="str">
        <f>IF(AA81&gt;0,1," ")</f>
        <v> </v>
      </c>
      <c r="AL81" t="str">
        <f>IF(AA81&gt;0,AA81," ")</f>
        <v> </v>
      </c>
      <c r="AO81" s="3"/>
      <c r="AP81" s="3"/>
    </row>
    <row r="82" spans="27:42" ht="12.75">
      <c r="AA82" s="4"/>
      <c r="AB82" s="8" t="s">
        <v>205</v>
      </c>
      <c r="AC82" s="3"/>
      <c r="AD82" s="3"/>
      <c r="AE82" s="3"/>
      <c r="AF82" s="3"/>
      <c r="AG82" s="3"/>
      <c r="AI82" s="3"/>
      <c r="AJ82" s="3"/>
      <c r="AK82" s="3"/>
      <c r="AL82" t="str">
        <f>IF(AA82&gt;0,AA82," ")</f>
        <v> </v>
      </c>
      <c r="AM82" s="3"/>
      <c r="AN82" t="str">
        <f>IF(AA82&gt;0,AA82," ")</f>
        <v> </v>
      </c>
      <c r="AO82" s="3"/>
      <c r="AP82" s="3"/>
    </row>
    <row r="83" spans="27:44" ht="12.75">
      <c r="AA83" s="4"/>
      <c r="AB83" s="8" t="s">
        <v>207</v>
      </c>
      <c r="AC83" s="3"/>
      <c r="AD83" s="3"/>
      <c r="AE83" s="3"/>
      <c r="AF83" s="3"/>
      <c r="AG83" s="3"/>
      <c r="AH83" t="str">
        <f>IF($AA83&gt;0,$AA83," ")</f>
        <v> </v>
      </c>
      <c r="AI83" s="3"/>
      <c r="AJ83" s="3"/>
      <c r="AK83" t="str">
        <f>IF(AA83&gt;0,AA83," ")</f>
        <v> </v>
      </c>
      <c r="AL83" s="3"/>
      <c r="AM83" s="3"/>
      <c r="AN83" s="3"/>
      <c r="AR83" t="str">
        <f>IF($AA83&gt;0,$AA83," ")</f>
        <v> </v>
      </c>
    </row>
    <row r="84" spans="27:94" ht="12.75">
      <c r="AA84" s="4"/>
      <c r="AB84" s="8" t="s">
        <v>209</v>
      </c>
      <c r="AC84" s="3"/>
      <c r="AD84" s="3"/>
      <c r="AE84" s="3"/>
      <c r="AF84" s="3"/>
      <c r="AG84" s="3"/>
      <c r="AH84" t="str">
        <f>IF($AA84&gt;0,$AA84," ")</f>
        <v> </v>
      </c>
      <c r="AI84" s="3"/>
      <c r="AJ84" s="3"/>
      <c r="AK84" s="3"/>
      <c r="AL84" t="str">
        <f>IF(AA84&gt;0,AA84," ")</f>
        <v> </v>
      </c>
      <c r="AM84" s="3"/>
      <c r="AN84" s="3"/>
      <c r="CO84" s="8"/>
      <c r="CP84" s="8"/>
    </row>
    <row r="85" spans="27:94" ht="12.75">
      <c r="AA85" s="4"/>
      <c r="AB85" s="2" t="s">
        <v>211</v>
      </c>
      <c r="AK85" t="str">
        <f>IF(AA85&gt;0,AA85," ")</f>
        <v> </v>
      </c>
      <c r="AT85" t="str">
        <f>IF($AA85&gt;0,$AA85," ")</f>
        <v> </v>
      </c>
      <c r="CO85" s="8"/>
      <c r="CP85" s="8"/>
    </row>
    <row r="86" spans="27:46" ht="12.75">
      <c r="AA86" s="4"/>
      <c r="AB86" s="2" t="s">
        <v>213</v>
      </c>
      <c r="AO86" s="3"/>
      <c r="AP86" s="3"/>
      <c r="AT86" t="str">
        <f>IF($AA86&gt;0,$AA86," ")</f>
        <v> </v>
      </c>
    </row>
    <row r="87" spans="27:46" ht="12.75">
      <c r="AA87" s="4"/>
      <c r="AB87" s="2" t="s">
        <v>215</v>
      </c>
      <c r="AD87" t="str">
        <f>IF(AA87&gt;0,1," ")</f>
        <v> </v>
      </c>
      <c r="AI87" t="str">
        <f>IF(AA87&gt;0,1," ")</f>
        <v> </v>
      </c>
      <c r="AL87" t="str">
        <f>IF(AA87&gt;0,AA87," ")</f>
        <v> </v>
      </c>
      <c r="AO87" s="3"/>
      <c r="AP87" s="3"/>
      <c r="AT87" t="str">
        <f>IF($AA87&gt;0,$AA87," ")</f>
        <v> </v>
      </c>
    </row>
    <row r="88" spans="27:94" ht="12.75">
      <c r="AA88" s="4"/>
      <c r="AB88" s="2" t="s">
        <v>217</v>
      </c>
      <c r="AD88" t="str">
        <f>IF(AA88&gt;0,1," ")</f>
        <v> </v>
      </c>
      <c r="AL88" t="str">
        <f>IF(AA88&gt;0,AA88," ")</f>
        <v> </v>
      </c>
      <c r="AN88" t="str">
        <f>IF(AA88&gt;0,AA88," ")</f>
        <v> </v>
      </c>
      <c r="AT88" t="str">
        <f>IF($AA88&gt;0,$AA88," ")</f>
        <v> </v>
      </c>
      <c r="CO88" s="8"/>
      <c r="CP88" s="8"/>
    </row>
    <row r="89" spans="27:94" ht="12.75">
      <c r="AA89" s="4"/>
      <c r="AB89" s="2" t="s">
        <v>219</v>
      </c>
      <c r="AF89" t="str">
        <f>IF(AA89&gt;0,1," ")</f>
        <v> </v>
      </c>
      <c r="AI89" t="str">
        <f>IF(AA89&gt;0,1," ")</f>
        <v> </v>
      </c>
      <c r="AL89" t="str">
        <f>IF(AA89&gt;0,AA89," ")</f>
        <v> </v>
      </c>
      <c r="CO89" s="8"/>
      <c r="CP89" s="8"/>
    </row>
    <row r="90" spans="27:40" ht="12.75">
      <c r="AA90" s="4"/>
      <c r="AB90" s="8" t="s">
        <v>222</v>
      </c>
      <c r="AC90" s="3"/>
      <c r="AD90" s="3"/>
      <c r="AE90" s="3"/>
      <c r="AF90" s="3"/>
      <c r="AG90" s="3"/>
      <c r="AI90" s="3"/>
      <c r="AJ90" s="3"/>
      <c r="AK90" t="str">
        <f>IF(AA90&gt;0,AA90," ")</f>
        <v> </v>
      </c>
      <c r="AL90" s="3"/>
      <c r="AM90" s="3"/>
      <c r="AN90" s="3"/>
    </row>
    <row r="91" spans="27:44" ht="12.75">
      <c r="AA91" s="4"/>
      <c r="AB91" s="8" t="s">
        <v>224</v>
      </c>
      <c r="AC91" t="str">
        <f>IF(AA91&gt;0,1," ")</f>
        <v> </v>
      </c>
      <c r="AD91" s="3"/>
      <c r="AE91" s="3"/>
      <c r="AF91" s="3"/>
      <c r="AG91" s="3"/>
      <c r="AI91" s="3"/>
      <c r="AJ91" s="3"/>
      <c r="AK91" s="3"/>
      <c r="AL91" t="str">
        <f>IF(AA91&gt;0,AA91," ")</f>
        <v> </v>
      </c>
      <c r="AM91" s="3"/>
      <c r="AN91" t="str">
        <f>IF(AA91&gt;0,AA91," ")</f>
        <v> </v>
      </c>
      <c r="AR91" t="str">
        <f>IF($AA91&gt;0,$AA91," ")</f>
        <v> </v>
      </c>
    </row>
    <row r="92" spans="27:94" ht="12.75">
      <c r="AA92" s="4"/>
      <c r="AB92" s="2" t="s">
        <v>226</v>
      </c>
      <c r="AL92" t="str">
        <f>IF(AA92&gt;0,AA92," ")</f>
        <v> </v>
      </c>
      <c r="AT92" t="str">
        <f>IF($AA92&gt;0,$AA92," ")</f>
        <v> </v>
      </c>
      <c r="CO92" s="8"/>
      <c r="CP92" s="8"/>
    </row>
    <row r="93" spans="27:40" ht="12.75">
      <c r="AA93" s="4"/>
      <c r="AB93" s="8" t="s">
        <v>228</v>
      </c>
      <c r="AC93" s="3"/>
      <c r="AD93" s="3"/>
      <c r="AE93" s="3"/>
      <c r="AF93" s="3"/>
      <c r="AG93" s="3"/>
      <c r="AI93" t="str">
        <f>IF(AA93&gt;0,1," ")</f>
        <v> </v>
      </c>
      <c r="AJ93" s="3"/>
      <c r="AK93" s="3"/>
      <c r="AL93" s="3"/>
      <c r="AM93" s="3"/>
      <c r="AN93" s="3"/>
    </row>
    <row r="94" spans="27:40" ht="12.75">
      <c r="AA94" s="4"/>
      <c r="AB94" s="8" t="s">
        <v>108</v>
      </c>
      <c r="AC94" s="3"/>
      <c r="AD94" s="3"/>
      <c r="AE94" s="3"/>
      <c r="AF94" s="3"/>
      <c r="AG94" s="3"/>
      <c r="AI94" s="3"/>
      <c r="AJ94" s="3"/>
      <c r="AK94" s="3"/>
      <c r="AL94" t="str">
        <f>IF(AA94&gt;0,AA94," ")</f>
        <v> </v>
      </c>
      <c r="AM94" s="3"/>
      <c r="AN94" s="3"/>
    </row>
    <row r="95" spans="27:45" ht="12.75">
      <c r="AA95" s="4"/>
      <c r="AB95" s="2" t="s">
        <v>106</v>
      </c>
      <c r="AI95" t="str">
        <f>IF(AA95&gt;0,1," ")</f>
        <v> </v>
      </c>
      <c r="AL95" t="str">
        <f>IF(AA95&gt;0,AA95," ")</f>
        <v> </v>
      </c>
      <c r="AS95" t="str">
        <f>IF($AA95&gt;0,$AA95," ")</f>
        <v> </v>
      </c>
    </row>
    <row r="96" spans="27:38" ht="12.75">
      <c r="AA96" s="4"/>
      <c r="AB96" s="2" t="s">
        <v>110</v>
      </c>
      <c r="AD96" t="str">
        <f>IF(AA96&gt;0,1," ")</f>
        <v> </v>
      </c>
      <c r="AL96" t="str">
        <f>IF(AA96&gt;0,AA96," ")</f>
        <v> </v>
      </c>
    </row>
    <row r="97" spans="27:45" ht="12.75">
      <c r="AA97" s="4"/>
      <c r="AB97" s="2" t="s">
        <v>114</v>
      </c>
      <c r="AI97" t="str">
        <f>IF(AA97&gt;0,1," ")</f>
        <v> </v>
      </c>
      <c r="AK97" t="str">
        <f>IF(AA97&gt;0,AA97," ")</f>
        <v> </v>
      </c>
      <c r="AS97" t="str">
        <f>IF($AA97&gt;0,$AA97," ")</f>
        <v> </v>
      </c>
    </row>
    <row r="98" spans="27:45" ht="12.75">
      <c r="AA98" s="4"/>
      <c r="AB98" s="8" t="s">
        <v>112</v>
      </c>
      <c r="AC98" s="3"/>
      <c r="AD98" s="3"/>
      <c r="AE98" s="3"/>
      <c r="AF98" s="3"/>
      <c r="AG98" s="3"/>
      <c r="AI98" t="str">
        <f>IF(AA98&gt;0,1," ")</f>
        <v> </v>
      </c>
      <c r="AJ98" s="3"/>
      <c r="AK98" s="3"/>
      <c r="AL98" s="3"/>
      <c r="AM98" s="3"/>
      <c r="AN98" s="3"/>
      <c r="AS98" t="str">
        <f>IF($AA98&gt;0,$AA98," ")</f>
        <v> </v>
      </c>
    </row>
    <row r="99" spans="27:40" ht="12.75">
      <c r="AA99" s="4"/>
      <c r="AB99" s="8" t="s">
        <v>99</v>
      </c>
      <c r="AC99" s="3"/>
      <c r="AD99" s="3"/>
      <c r="AE99" s="3"/>
      <c r="AF99" s="3"/>
      <c r="AG99" s="3"/>
      <c r="AI99" t="str">
        <f>IF(AA99&gt;0,1," ")</f>
        <v> </v>
      </c>
      <c r="AJ99" s="3"/>
      <c r="AK99" s="3"/>
      <c r="AL99" s="3"/>
      <c r="AM99" s="3"/>
      <c r="AN99" s="3"/>
    </row>
    <row r="100" spans="27:38" ht="12.75">
      <c r="AA100" s="4"/>
      <c r="AB100" s="2" t="s">
        <v>97</v>
      </c>
      <c r="AL100" t="str">
        <f>IF(AA100&gt;0,AA100," ")</f>
        <v> </v>
      </c>
    </row>
    <row r="101" spans="27:46" ht="12.75">
      <c r="AA101" s="4"/>
      <c r="AB101" s="2" t="s">
        <v>100</v>
      </c>
      <c r="AC101" t="str">
        <f>IF(AA101&gt;0,1," ")</f>
        <v> </v>
      </c>
      <c r="AI101" t="str">
        <f>IF(AA101&gt;0,1," ")</f>
        <v> </v>
      </c>
      <c r="AL101" t="str">
        <f>IF(AA101&gt;0,AA101," ")</f>
        <v> </v>
      </c>
      <c r="AN101" t="str">
        <f>IF(AA101&gt;0,AA101," ")</f>
        <v> </v>
      </c>
      <c r="AT101" t="str">
        <f>IF($AA101&gt;0,$AA101," ")</f>
        <v> </v>
      </c>
    </row>
    <row r="102" spans="27:46" ht="12.75">
      <c r="AA102" s="4"/>
      <c r="AB102" s="2" t="s">
        <v>104</v>
      </c>
      <c r="AK102" t="str">
        <f>IF(AA102&gt;0,AA102," ")</f>
        <v> </v>
      </c>
      <c r="AO102" s="3"/>
      <c r="AP102" s="3"/>
      <c r="AT102" t="str">
        <f>IF($AA102&gt;0,$AA102," ")</f>
        <v> </v>
      </c>
    </row>
    <row r="103" spans="27:45" ht="12.75">
      <c r="AA103" s="4"/>
      <c r="AB103" s="2" t="s">
        <v>102</v>
      </c>
      <c r="AO103" s="3"/>
      <c r="AP103" s="3"/>
      <c r="AS103" t="str">
        <f>IF($AA103&gt;0,$AA103," ")</f>
        <v> </v>
      </c>
    </row>
    <row r="104" spans="27:94" ht="12.75">
      <c r="AA104" s="4"/>
      <c r="AB104" s="2" t="s">
        <v>128</v>
      </c>
      <c r="AF104" t="str">
        <f>IF(AA104&gt;0,1," ")</f>
        <v> </v>
      </c>
      <c r="AL104" t="str">
        <f>IF(AA104&gt;0,AA104," ")</f>
        <v> </v>
      </c>
      <c r="CO104" s="8"/>
      <c r="CP104" s="8"/>
    </row>
    <row r="105" spans="27:94" ht="12.75">
      <c r="AA105" s="4"/>
      <c r="AB105" s="2" t="s">
        <v>126</v>
      </c>
      <c r="AI105" t="str">
        <f>IF(AA105&gt;0,1," ")</f>
        <v> </v>
      </c>
      <c r="AN105" t="str">
        <f>IF(AA105&gt;0,AA105," ")</f>
        <v> </v>
      </c>
      <c r="CO105" s="8"/>
      <c r="CP105" s="8"/>
    </row>
    <row r="106" spans="27:42" ht="12.75">
      <c r="AA106" s="4"/>
      <c r="AB106" s="8" t="s">
        <v>130</v>
      </c>
      <c r="AC106" s="3"/>
      <c r="AD106" s="3"/>
      <c r="AE106" s="3"/>
      <c r="AF106" s="3"/>
      <c r="AG106" s="3"/>
      <c r="AI106" s="3"/>
      <c r="AJ106" s="3"/>
      <c r="AK106" s="3"/>
      <c r="AL106" s="3"/>
      <c r="AM106" s="3"/>
      <c r="AN106" t="str">
        <f>IF(AA106&gt;0,AA106," ")</f>
        <v> </v>
      </c>
      <c r="AO106" s="3"/>
      <c r="AP106" s="3"/>
    </row>
    <row r="107" spans="27:38" ht="12.75">
      <c r="AA107" s="4"/>
      <c r="AB107" s="2" t="s">
        <v>133</v>
      </c>
      <c r="AI107" t="str">
        <f>IF(AA107&gt;0,1," ")</f>
        <v> </v>
      </c>
      <c r="AL107" t="str">
        <f>IF(AA107&gt;0,AA107," ")</f>
        <v> </v>
      </c>
    </row>
    <row r="108" spans="27:45" ht="12.75">
      <c r="AA108" s="4"/>
      <c r="AB108" s="2" t="s">
        <v>132</v>
      </c>
      <c r="AL108" t="str">
        <f>IF(AA108&gt;0,AA108," ")</f>
        <v> </v>
      </c>
      <c r="AS108" t="str">
        <f>IF($AA108&gt;0,$AA108," ")</f>
        <v> </v>
      </c>
    </row>
    <row r="109" spans="27:41" ht="12.75">
      <c r="AA109" s="4"/>
      <c r="AB109" s="2" t="s">
        <v>118</v>
      </c>
      <c r="AE109" t="str">
        <f>IF(AA109&gt;0,1," ")</f>
        <v> </v>
      </c>
      <c r="AH109" t="str">
        <f>IF($AA109&gt;0,$AA109," ")</f>
        <v> </v>
      </c>
      <c r="AK109" t="str">
        <f>IF(AA109&gt;0,AA109," ")</f>
        <v> </v>
      </c>
      <c r="AO109" t="str">
        <f>IF($AA109&gt;0,$AA109," ")</f>
        <v> </v>
      </c>
    </row>
    <row r="110" spans="27:42" ht="12.75">
      <c r="AA110" s="4"/>
      <c r="AB110" s="2" t="s">
        <v>116</v>
      </c>
      <c r="AL110" t="str">
        <f>IF(AA110&gt;0,AA110," ")</f>
        <v> </v>
      </c>
      <c r="AO110" s="3"/>
      <c r="AP110" s="3"/>
    </row>
    <row r="111" spans="27:94" ht="12.75">
      <c r="AA111" s="4"/>
      <c r="AB111" s="2" t="s">
        <v>120</v>
      </c>
      <c r="AL111" t="str">
        <f>IF(AA111&gt;0,AA111," ")</f>
        <v> </v>
      </c>
      <c r="CO111" s="8"/>
      <c r="CP111" s="8"/>
    </row>
    <row r="112" spans="27:94" ht="12.75">
      <c r="AA112" s="4"/>
      <c r="AB112" s="2" t="s">
        <v>124</v>
      </c>
      <c r="AI112" t="str">
        <f>IF(AA112&gt;0,1," ")</f>
        <v> </v>
      </c>
      <c r="CO112" s="8"/>
      <c r="CP112" s="8"/>
    </row>
    <row r="113" spans="27:46" ht="12.75">
      <c r="AA113" s="4"/>
      <c r="AB113" s="2" t="s">
        <v>122</v>
      </c>
      <c r="AF113" t="str">
        <f>IF(AA113&gt;0,1," ")</f>
        <v> </v>
      </c>
      <c r="AL113" t="str">
        <f>IF(AA113&gt;0,AA113," ")</f>
        <v> </v>
      </c>
      <c r="AT113" t="str">
        <f>IF($AA113&gt;0,$AA113," ")</f>
        <v> </v>
      </c>
    </row>
    <row r="114" spans="27:42" ht="12.75">
      <c r="AA114" s="4"/>
      <c r="AB114" s="8" t="s">
        <v>95</v>
      </c>
      <c r="AC114" s="3"/>
      <c r="AD114" s="3"/>
      <c r="AE114" s="3"/>
      <c r="AF114" s="3"/>
      <c r="AG114" s="3"/>
      <c r="AH114" t="str">
        <f>IF($AA114&gt;0,$AA114," ")</f>
        <v> </v>
      </c>
      <c r="AI114" s="3"/>
      <c r="AJ114" s="3"/>
      <c r="AK114" s="3"/>
      <c r="AL114" t="str">
        <f>IF(AA114&gt;0,AA114," ")</f>
        <v> </v>
      </c>
      <c r="AM114" s="3"/>
      <c r="AN114" s="3"/>
      <c r="AO114" s="3"/>
      <c r="AP114" s="3"/>
    </row>
    <row r="115" spans="27:42" ht="12.75">
      <c r="AA115" s="4"/>
      <c r="AB115" s="2" t="s">
        <v>63</v>
      </c>
      <c r="AC115" t="str">
        <f>IF(AA115&gt;0,1," ")</f>
        <v> </v>
      </c>
      <c r="AM115" t="str">
        <f>IF(AA115&gt;0,AA115," ")</f>
        <v> </v>
      </c>
      <c r="AO115" s="3"/>
      <c r="AP115" s="3"/>
    </row>
    <row r="116" spans="27:94" ht="12.75">
      <c r="AA116" s="4"/>
      <c r="AB116" s="2" t="s">
        <v>61</v>
      </c>
      <c r="AD116" t="str">
        <f>IF(AA116&gt;0,1," ")</f>
        <v> </v>
      </c>
      <c r="AI116" t="str">
        <f>IF(AA116&gt;0,1," ")</f>
        <v> </v>
      </c>
      <c r="AL116" t="str">
        <f>IF(AA116&gt;0,AA116," ")</f>
        <v> </v>
      </c>
      <c r="AN116" t="str">
        <f>IF(AA116&gt;0,AA116," ")</f>
        <v> </v>
      </c>
      <c r="AT116" t="str">
        <f>IF($AA116&gt;0,$AA116," ")</f>
        <v> </v>
      </c>
      <c r="CO116" s="8"/>
      <c r="CP116" s="8"/>
    </row>
    <row r="117" spans="27:94" ht="12.75">
      <c r="AA117" s="4"/>
      <c r="AB117" s="8" t="s">
        <v>68</v>
      </c>
      <c r="AC117" s="3"/>
      <c r="AD117" s="3"/>
      <c r="AE117" t="str">
        <f>IF(AA117&gt;0,1," ")</f>
        <v> </v>
      </c>
      <c r="AF117" s="3"/>
      <c r="AG117" s="3"/>
      <c r="AI117" s="3"/>
      <c r="AJ117" s="3"/>
      <c r="AK117" s="3"/>
      <c r="AL117" s="3"/>
      <c r="AM117" s="3"/>
      <c r="AN117" s="3"/>
      <c r="AO117" s="3"/>
      <c r="AP117" s="3"/>
      <c r="CO117" s="8"/>
      <c r="CP117" s="8"/>
    </row>
    <row r="118" spans="27:42" ht="12.75">
      <c r="AA118" s="4"/>
      <c r="AB118" s="2" t="s">
        <v>66</v>
      </c>
      <c r="AE118" t="str">
        <f>IF(AA118&gt;0,1," ")</f>
        <v> </v>
      </c>
      <c r="AH118" t="str">
        <f>IF($AA118&gt;0,$AA118," ")</f>
        <v> </v>
      </c>
      <c r="AK118" t="str">
        <f>IF(AA118&gt;0,AA118," ")</f>
        <v> </v>
      </c>
      <c r="AO118" t="str">
        <f>IF($AA118&gt;0,$AA118," ")</f>
        <v> </v>
      </c>
      <c r="AP118" s="3"/>
    </row>
    <row r="119" spans="27:94" ht="12.75">
      <c r="AA119" s="4"/>
      <c r="AB119" s="8" t="s">
        <v>58</v>
      </c>
      <c r="AC119" s="3"/>
      <c r="AD119" s="3"/>
      <c r="AE119" s="3"/>
      <c r="AF119" s="3"/>
      <c r="AG119" s="3"/>
      <c r="AI119" s="3"/>
      <c r="AJ119" t="str">
        <f>IF(AA119&gt;0,AA119," ")</f>
        <v> </v>
      </c>
      <c r="AK119" s="3"/>
      <c r="AL119" s="3"/>
      <c r="AM119" t="str">
        <f>IF(AA119&gt;0,AA119," ")</f>
        <v> </v>
      </c>
      <c r="AN119" s="3"/>
      <c r="AO119" s="3"/>
      <c r="AP119" s="3"/>
      <c r="CO119" s="8"/>
      <c r="CP119" s="8"/>
    </row>
    <row r="120" spans="27:94" ht="12.75">
      <c r="AA120" s="4"/>
      <c r="AB120" s="2" t="s">
        <v>52</v>
      </c>
      <c r="AL120" t="str">
        <f>IF(AA120&gt;0,AA120," ")</f>
        <v> </v>
      </c>
      <c r="CO120" s="8"/>
      <c r="CP120" s="8"/>
    </row>
    <row r="121" spans="27:94" ht="12.75">
      <c r="AA121" s="4"/>
      <c r="AB121" s="2" t="s">
        <v>55</v>
      </c>
      <c r="AI121" t="str">
        <f>IF(AA121&gt;0,1," ")</f>
        <v> </v>
      </c>
      <c r="AL121" t="str">
        <f>IF(AA121&gt;0,AA121," ")</f>
        <v> </v>
      </c>
      <c r="AN121" t="str">
        <f>IF(AA121&gt;0,AA121," ")</f>
        <v> </v>
      </c>
      <c r="AO121" s="3"/>
      <c r="AP121" s="3"/>
      <c r="AS121" t="str">
        <f>IF($AA121&gt;0,$AA121," ")</f>
        <v> </v>
      </c>
      <c r="CO121" s="8"/>
      <c r="CP121" s="8"/>
    </row>
    <row r="122" spans="27:40" ht="12.75">
      <c r="AA122" s="4"/>
      <c r="AB122" s="8" t="s">
        <v>71</v>
      </c>
      <c r="AC122" t="str">
        <f>IF(AA122&gt;0,1," ")</f>
        <v> </v>
      </c>
      <c r="AD122" s="3"/>
      <c r="AE122" s="3"/>
      <c r="AF122" s="3"/>
      <c r="AG122" s="3"/>
      <c r="AI122" s="3"/>
      <c r="AJ122" s="3"/>
      <c r="AK122" s="3"/>
      <c r="AL122" s="3"/>
      <c r="AM122" t="str">
        <f>IF(AA122&gt;0,AA122," ")</f>
        <v> </v>
      </c>
      <c r="AN122" s="3"/>
    </row>
    <row r="123" spans="27:94" ht="12.75">
      <c r="AA123" s="4"/>
      <c r="AB123" s="2" t="s">
        <v>87</v>
      </c>
      <c r="AD123" t="str">
        <f>IF(AA123&gt;0,1," ")</f>
        <v> </v>
      </c>
      <c r="AL123" t="str">
        <f>IF(AA123&gt;0,AA123," ")</f>
        <v> </v>
      </c>
      <c r="AN123" t="str">
        <f>IF(AA123&gt;0,AA123," ")</f>
        <v> </v>
      </c>
      <c r="CO123" s="8"/>
      <c r="CP123" s="8"/>
    </row>
    <row r="124" spans="27:40" ht="12.75">
      <c r="AA124" s="4"/>
      <c r="AB124" s="2" t="s">
        <v>85</v>
      </c>
      <c r="AC124" t="str">
        <f>IF(AA124&gt;0,1," ")</f>
        <v> </v>
      </c>
      <c r="AL124" t="str">
        <f>IF(AA124&gt;0,AA124," ")</f>
        <v> </v>
      </c>
      <c r="AN124" t="str">
        <f>IF(AA124&gt;0,AA124," ")</f>
        <v> </v>
      </c>
    </row>
    <row r="125" spans="27:40" ht="12.75">
      <c r="AA125" s="4"/>
      <c r="AB125" s="2" t="s">
        <v>89</v>
      </c>
      <c r="AL125" t="str">
        <f>IF(AA125&gt;0,AA125," ")</f>
        <v> </v>
      </c>
      <c r="AN125" t="str">
        <f>IF(AA125&gt;0,AA125," ")</f>
        <v> </v>
      </c>
    </row>
    <row r="126" spans="27:46" ht="12.75">
      <c r="AA126" s="4"/>
      <c r="AB126" s="2" t="s">
        <v>93</v>
      </c>
      <c r="AF126" t="str">
        <f>IF(AA126&gt;0,1," ")</f>
        <v> </v>
      </c>
      <c r="AI126" t="str">
        <f>IF(AA126&gt;0,1," ")</f>
        <v> </v>
      </c>
      <c r="AK126" t="str">
        <f>IF(AA126&gt;0,AA126," ")</f>
        <v> </v>
      </c>
      <c r="AO126" s="3"/>
      <c r="AP126" s="3"/>
      <c r="AT126" t="str">
        <f>IF($AA126&gt;0,$AA126," ")</f>
        <v> </v>
      </c>
    </row>
    <row r="127" spans="27:94" ht="12.75">
      <c r="AA127" s="4"/>
      <c r="AB127" s="2" t="s">
        <v>91</v>
      </c>
      <c r="AI127" t="str">
        <f>IF(AA127&gt;0,1," ")</f>
        <v> </v>
      </c>
      <c r="AL127" t="str">
        <f>IF(AA127&gt;0,AA127," ")</f>
        <v> </v>
      </c>
      <c r="AN127" t="str">
        <f>IF(AA127&gt;0,AA127," ")</f>
        <v> </v>
      </c>
      <c r="AO127" s="3"/>
      <c r="AP127" s="3"/>
      <c r="AT127" t="str">
        <f>IF($AA127&gt;0,$AA127," ")</f>
        <v> </v>
      </c>
      <c r="CO127" s="8"/>
      <c r="CP127" s="8"/>
    </row>
    <row r="128" spans="27:94" ht="12.75">
      <c r="AA128" s="4"/>
      <c r="AB128" s="8" t="s">
        <v>76</v>
      </c>
      <c r="AC128" s="3"/>
      <c r="AD128" s="3"/>
      <c r="AE128" s="3"/>
      <c r="AF128" s="3"/>
      <c r="AG128" s="3"/>
      <c r="AH128" t="str">
        <f>IF($AA128&gt;0,$AA128," ")</f>
        <v> </v>
      </c>
      <c r="AI128" s="3"/>
      <c r="AJ128" s="3"/>
      <c r="AK128" s="3"/>
      <c r="AL128" t="str">
        <f>IF(AA128&gt;0,AA128," ")</f>
        <v> </v>
      </c>
      <c r="AM128" s="3"/>
      <c r="AN128" s="3"/>
      <c r="CO128" s="8"/>
      <c r="CP128" s="8"/>
    </row>
    <row r="129" spans="27:40" ht="12.75">
      <c r="AA129" s="4"/>
      <c r="AB129" s="8" t="s">
        <v>73</v>
      </c>
      <c r="AC129" s="3"/>
      <c r="AD129" s="3"/>
      <c r="AE129" t="str">
        <f>IF(AA129&gt;0,1," ")</f>
        <v> </v>
      </c>
      <c r="AF129" s="3"/>
      <c r="AG129" s="3"/>
      <c r="AI129" s="3"/>
      <c r="AJ129" t="str">
        <f>IF(AA129&gt;0,AA129," ")</f>
        <v> </v>
      </c>
      <c r="AK129" s="3"/>
      <c r="AL129" s="3"/>
      <c r="AM129" t="str">
        <f>IF(AA129&gt;0,AA129," ")</f>
        <v> </v>
      </c>
      <c r="AN129" s="3"/>
    </row>
    <row r="130" spans="27:38" ht="12.75">
      <c r="AA130" s="4"/>
      <c r="AB130" s="2" t="s">
        <v>79</v>
      </c>
      <c r="AE130" t="str">
        <f>IF(AA130&gt;0,1," ")</f>
        <v> </v>
      </c>
      <c r="AL130" t="str">
        <f>IF(AA130&gt;0,AA130," ")</f>
        <v> </v>
      </c>
    </row>
    <row r="131" spans="27:45" ht="12.75">
      <c r="AA131" s="4"/>
      <c r="AB131" s="8" t="s">
        <v>83</v>
      </c>
      <c r="AC131" s="3"/>
      <c r="AD131" s="3"/>
      <c r="AE131" s="3"/>
      <c r="AF131" s="3"/>
      <c r="AG131" s="3"/>
      <c r="AI131" t="str">
        <f>IF(AA131&gt;0,1," ")</f>
        <v> </v>
      </c>
      <c r="AJ131" s="3"/>
      <c r="AK131" s="3"/>
      <c r="AL131" s="3"/>
      <c r="AM131" s="3"/>
      <c r="AN131" s="3"/>
      <c r="AS131" t="str">
        <f>IF($AA131&gt;0,$AA131," ")</f>
        <v> </v>
      </c>
    </row>
    <row r="132" spans="27:94" ht="12.75">
      <c r="AA132" s="4"/>
      <c r="AB132" s="8" t="s">
        <v>81</v>
      </c>
      <c r="AC132" s="3"/>
      <c r="AD132" s="3"/>
      <c r="AE132" s="3"/>
      <c r="AF132" s="3"/>
      <c r="AG132" s="3"/>
      <c r="AI132" t="str">
        <f>IF(AA132&gt;0,1," ")</f>
        <v> </v>
      </c>
      <c r="AJ132" s="3"/>
      <c r="AK132" s="3"/>
      <c r="AL132" s="3"/>
      <c r="AM132" s="3"/>
      <c r="AN132" s="3"/>
      <c r="AO132" s="3"/>
      <c r="AP132" s="3"/>
      <c r="CO132" s="8"/>
      <c r="CP132" s="8"/>
    </row>
    <row r="133" spans="27:38" ht="12.75">
      <c r="AA133" s="4"/>
      <c r="AB133" s="2" t="s">
        <v>135</v>
      </c>
      <c r="AL133" t="str">
        <f>IF(AA133&gt;0,AA133," ")</f>
        <v> </v>
      </c>
    </row>
    <row r="134" spans="27:94" ht="12.75">
      <c r="AA134" s="4"/>
      <c r="AB134" s="2" t="s">
        <v>202</v>
      </c>
      <c r="AK134" t="str">
        <f>IF(AA134&gt;0,AA134," ")</f>
        <v> </v>
      </c>
      <c r="AN134" t="str">
        <f>IF(AA134&gt;0,AA134," ")</f>
        <v> </v>
      </c>
      <c r="AO134" s="3"/>
      <c r="AP134" s="3"/>
      <c r="CO134" s="8"/>
      <c r="CP134" s="8"/>
    </row>
    <row r="135" spans="27:94" ht="12.75">
      <c r="AA135" s="4"/>
      <c r="AB135" s="8" t="s">
        <v>200</v>
      </c>
      <c r="AC135" s="3"/>
      <c r="AD135" s="3"/>
      <c r="AE135" t="str">
        <f>IF(AA135&gt;0,1," ")</f>
        <v> </v>
      </c>
      <c r="AF135" s="3"/>
      <c r="AG135" s="3"/>
      <c r="AI135" t="str">
        <f>IF(AA135&gt;0,1," ")</f>
        <v> </v>
      </c>
      <c r="AJ135" s="3"/>
      <c r="AK135" s="3"/>
      <c r="AL135" s="3"/>
      <c r="AM135" s="3"/>
      <c r="AN135" s="3"/>
      <c r="AT135" t="str">
        <f>IF($AA135&gt;0,$AA135," ")</f>
        <v> </v>
      </c>
      <c r="CO135" s="8"/>
      <c r="CP135" s="8"/>
    </row>
    <row r="136" spans="27:94" ht="12.75">
      <c r="AA136" s="4"/>
      <c r="AB136" s="8" t="s">
        <v>204</v>
      </c>
      <c r="AC136" s="3"/>
      <c r="AD136" s="3"/>
      <c r="AE136" t="str">
        <f>IF(AA136&gt;0,1," ")</f>
        <v> </v>
      </c>
      <c r="AF136" s="3"/>
      <c r="AG136" s="3"/>
      <c r="AI136" t="str">
        <f>IF(AA136&gt;0,1," ")</f>
        <v> </v>
      </c>
      <c r="AJ136" s="3"/>
      <c r="AK136" s="3"/>
      <c r="AL136" s="3"/>
      <c r="AM136" s="3"/>
      <c r="AN136" s="3"/>
      <c r="CO136" s="8"/>
      <c r="CP136" s="8"/>
    </row>
    <row r="137" spans="27:94" ht="12.75">
      <c r="AA137" s="4"/>
      <c r="AB137" s="2" t="s">
        <v>208</v>
      </c>
      <c r="AC137" t="str">
        <f>IF(AA137&gt;0,1," ")</f>
        <v> </v>
      </c>
      <c r="AL137" t="str">
        <f>IF(AA137&gt;0,AA137," ")</f>
        <v> </v>
      </c>
      <c r="AN137" t="str">
        <f>IF(AA137&gt;0,AA137," ")</f>
        <v> </v>
      </c>
      <c r="AO137" s="3"/>
      <c r="AP137" s="3"/>
      <c r="AT137" t="str">
        <f>IF($AA137&gt;0,$AA137," ")</f>
        <v> </v>
      </c>
      <c r="CO137" s="8"/>
      <c r="CP137" s="8"/>
    </row>
    <row r="138" spans="27:42" ht="12.75">
      <c r="AA138" s="4"/>
      <c r="AB138" s="8" t="s">
        <v>206</v>
      </c>
      <c r="AC138" s="3"/>
      <c r="AD138" s="3"/>
      <c r="AE138" s="3"/>
      <c r="AF138" s="3"/>
      <c r="AG138" s="3"/>
      <c r="AH138" t="str">
        <f>IF($AA138&gt;0,$AA138," ")</f>
        <v> </v>
      </c>
      <c r="AI138" s="3"/>
      <c r="AJ138" s="3"/>
      <c r="AK138" s="3"/>
      <c r="AL138" s="3"/>
      <c r="AM138" s="3"/>
      <c r="AN138" s="3"/>
      <c r="AO138" s="3"/>
      <c r="AP138" s="3"/>
    </row>
    <row r="139" spans="27:40" ht="12.75">
      <c r="AA139" s="4"/>
      <c r="AB139" s="8" t="s">
        <v>193</v>
      </c>
      <c r="AC139" s="3"/>
      <c r="AD139" s="3"/>
      <c r="AE139" s="3"/>
      <c r="AF139" s="3"/>
      <c r="AG139" s="3"/>
      <c r="AH139" t="str">
        <f>IF($AA139&gt;0,$AA139," ")</f>
        <v> </v>
      </c>
      <c r="AI139" s="3"/>
      <c r="AJ139" s="3"/>
      <c r="AK139" s="3"/>
      <c r="AL139" s="3"/>
      <c r="AM139" s="3"/>
      <c r="AN139" s="3"/>
    </row>
    <row r="140" spans="27:42" ht="12.75">
      <c r="AA140" s="4"/>
      <c r="AB140" s="8" t="s">
        <v>191</v>
      </c>
      <c r="AC140" s="3"/>
      <c r="AD140" s="3"/>
      <c r="AE140" s="3"/>
      <c r="AF140" s="3"/>
      <c r="AG140" s="3"/>
      <c r="AI140" s="3"/>
      <c r="AJ140" s="3"/>
      <c r="AK140" t="str">
        <f>IF(AA140&gt;0,AA140," ")</f>
        <v> </v>
      </c>
      <c r="AL140" s="3"/>
      <c r="AM140" s="3"/>
      <c r="AN140" s="3"/>
      <c r="AO140" s="3"/>
      <c r="AP140" s="3"/>
    </row>
    <row r="141" spans="27:94" ht="12.75">
      <c r="AA141" s="4"/>
      <c r="AB141" s="8" t="s">
        <v>195</v>
      </c>
      <c r="AC141" s="3"/>
      <c r="AD141" s="3"/>
      <c r="AE141" s="3"/>
      <c r="AF141" s="3"/>
      <c r="AG141" s="3"/>
      <c r="AI141" s="3"/>
      <c r="AJ141" s="3"/>
      <c r="AK141" s="3"/>
      <c r="AL141" t="str">
        <f>IF(AA141&gt;0,AA141," ")</f>
        <v> </v>
      </c>
      <c r="AM141" s="3"/>
      <c r="AN141" t="str">
        <f>IF(AA141&gt;0,AA141," ")</f>
        <v> </v>
      </c>
      <c r="CO141" s="8"/>
      <c r="CP141" s="8"/>
    </row>
    <row r="142" spans="27:40" ht="12.75">
      <c r="AA142" s="4"/>
      <c r="AB142" s="8" t="s">
        <v>198</v>
      </c>
      <c r="AC142" s="3"/>
      <c r="AD142" s="3"/>
      <c r="AE142" s="3"/>
      <c r="AF142" s="3"/>
      <c r="AG142" s="3"/>
      <c r="AI142" s="3"/>
      <c r="AJ142" s="3"/>
      <c r="AK142" s="3"/>
      <c r="AL142" t="str">
        <f>IF(AA142&gt;0,AA142," ")</f>
        <v> </v>
      </c>
      <c r="AM142" s="3"/>
      <c r="AN142" s="3"/>
    </row>
    <row r="143" spans="27:46" ht="12.75">
      <c r="AA143" s="4"/>
      <c r="AB143" s="8" t="s">
        <v>197</v>
      </c>
      <c r="AC143" s="3"/>
      <c r="AD143" s="3"/>
      <c r="AE143" s="3"/>
      <c r="AF143" s="3"/>
      <c r="AG143" s="3"/>
      <c r="AI143" t="str">
        <f>IF(AA143&gt;0,1," ")</f>
        <v> </v>
      </c>
      <c r="AJ143" s="3"/>
      <c r="AK143" s="3"/>
      <c r="AL143" s="3"/>
      <c r="AM143" s="3"/>
      <c r="AN143" s="3"/>
      <c r="AO143" s="3"/>
      <c r="AP143" s="3"/>
      <c r="AT143" t="str">
        <f>IF($AA143&gt;0,$AA143," ")</f>
        <v> </v>
      </c>
    </row>
    <row r="144" spans="27:40" ht="12.75">
      <c r="AA144" s="4"/>
      <c r="AB144" s="8" t="s">
        <v>221</v>
      </c>
      <c r="AC144" s="3"/>
      <c r="AD144" s="3"/>
      <c r="AE144" s="3"/>
      <c r="AF144" s="3"/>
      <c r="AG144" s="3"/>
      <c r="AI144" t="str">
        <f>IF(AA144&gt;0,1," ")</f>
        <v> </v>
      </c>
      <c r="AJ144" s="3"/>
      <c r="AK144" s="3"/>
      <c r="AL144" s="3"/>
      <c r="AM144" s="3"/>
      <c r="AN144" s="3"/>
    </row>
    <row r="145" spans="27:46" ht="12.75">
      <c r="AA145" s="4"/>
      <c r="AB145" s="2" t="s">
        <v>220</v>
      </c>
      <c r="AC145" t="str">
        <f>IF(AA145&gt;0,1," ")</f>
        <v> </v>
      </c>
      <c r="AL145" t="str">
        <f>IF(AA145&gt;0,AA145," ")</f>
        <v> </v>
      </c>
      <c r="AN145" t="str">
        <f>IF(AA145&gt;0,AA145," ")</f>
        <v> </v>
      </c>
      <c r="AT145" t="str">
        <f>IF($AA145&gt;0,$AA145," ")</f>
        <v> </v>
      </c>
    </row>
    <row r="146" spans="27:94" ht="12.75">
      <c r="AA146" s="4"/>
      <c r="AB146" s="8" t="s">
        <v>223</v>
      </c>
      <c r="AC146" s="3"/>
      <c r="AD146" s="3"/>
      <c r="AE146" s="3"/>
      <c r="AF146" s="3"/>
      <c r="AG146" s="3"/>
      <c r="AI146" s="3"/>
      <c r="AJ146" s="3"/>
      <c r="AK146" t="str">
        <f>IF(AA146&gt;0,AA146," ")</f>
        <v> </v>
      </c>
      <c r="AL146" s="3"/>
      <c r="AM146" s="3"/>
      <c r="AN146" s="3"/>
      <c r="CO146" s="8"/>
      <c r="CP146" s="8"/>
    </row>
    <row r="147" spans="27:38" ht="12.75">
      <c r="AA147" s="4"/>
      <c r="AB147" s="2" t="s">
        <v>227</v>
      </c>
      <c r="AI147" t="str">
        <f>IF(AA147&gt;0,1," ")</f>
        <v> </v>
      </c>
      <c r="AL147" t="str">
        <f>IF(AA147&gt;0,AA147," ")</f>
        <v> </v>
      </c>
    </row>
    <row r="148" spans="27:94" ht="12.75">
      <c r="AA148" s="4"/>
      <c r="AB148" s="2" t="s">
        <v>225</v>
      </c>
      <c r="AD148" t="str">
        <f>IF(AA148&gt;0,1," ")</f>
        <v> </v>
      </c>
      <c r="AI148" t="str">
        <f>IF(AA148&gt;0,1," ")</f>
        <v> </v>
      </c>
      <c r="AL148" t="str">
        <f>IF(AA148&gt;0,AA148," ")</f>
        <v> </v>
      </c>
      <c r="AN148" t="str">
        <f>IF(AA148&gt;0,AA148," ")</f>
        <v> </v>
      </c>
      <c r="AO148" s="3"/>
      <c r="AP148" s="3"/>
      <c r="CO148" s="8"/>
      <c r="CP148" s="8"/>
    </row>
    <row r="149" spans="27:94" ht="12.75">
      <c r="AA149" s="4"/>
      <c r="AB149" s="2" t="s">
        <v>212</v>
      </c>
      <c r="AI149" t="str">
        <f>IF(AA149&gt;0,1," ")</f>
        <v> </v>
      </c>
      <c r="AL149" t="str">
        <f>IF(AA149&gt;0,AA149," ")</f>
        <v> </v>
      </c>
      <c r="AR149" t="str">
        <f>IF($AA149&gt;0,$AA149," ")</f>
        <v> </v>
      </c>
      <c r="CO149" s="8"/>
      <c r="CP149" s="8"/>
    </row>
    <row r="150" spans="27:94" ht="12.75">
      <c r="AA150" s="4"/>
      <c r="AB150" s="2" t="s">
        <v>210</v>
      </c>
      <c r="AI150" t="str">
        <f>IF(AA150&gt;0,1," ")</f>
        <v> </v>
      </c>
      <c r="AK150" t="str">
        <f>IF(AA150&gt;0,AA150," ")</f>
        <v> </v>
      </c>
      <c r="AO150" s="3"/>
      <c r="AP150" s="3"/>
      <c r="AT150" t="str">
        <f>IF($AA150&gt;0,$AA150," ")</f>
        <v> </v>
      </c>
      <c r="CO150" s="8"/>
      <c r="CP150" s="8"/>
    </row>
    <row r="151" spans="27:42" ht="12.75">
      <c r="AA151" s="4"/>
      <c r="AB151" s="8" t="s">
        <v>214</v>
      </c>
      <c r="AC151" t="str">
        <f>IF(AA151&gt;0,1," ")</f>
        <v> </v>
      </c>
      <c r="AD151" s="3"/>
      <c r="AE151" s="3"/>
      <c r="AF151" s="3"/>
      <c r="AG151" s="3"/>
      <c r="AI151" s="3"/>
      <c r="AJ151" s="3"/>
      <c r="AK151" s="3"/>
      <c r="AL151" t="str">
        <f>IF(AA151&gt;0,AA151," ")</f>
        <v> </v>
      </c>
      <c r="AM151" s="3"/>
      <c r="AN151" s="3"/>
      <c r="AO151" s="3"/>
      <c r="AP151" s="3"/>
    </row>
    <row r="152" spans="27:46" ht="12.75">
      <c r="AA152" s="4"/>
      <c r="AB152" s="2" t="s">
        <v>218</v>
      </c>
      <c r="AN152" t="str">
        <f>IF(AA152&gt;0,AA152," ")</f>
        <v> </v>
      </c>
      <c r="AO152" s="3"/>
      <c r="AP152" s="3"/>
      <c r="AT152" t="str">
        <f>IF($AA152&gt;0,$AA152," ")</f>
        <v> </v>
      </c>
    </row>
    <row r="153" spans="27:40" ht="12.75">
      <c r="AA153" s="4"/>
      <c r="AB153" s="8" t="s">
        <v>216</v>
      </c>
      <c r="AC153" s="3"/>
      <c r="AD153" s="3"/>
      <c r="AE153" s="3"/>
      <c r="AF153" s="3"/>
      <c r="AG153" s="3"/>
      <c r="AI153" t="str">
        <f>IF(AA153&gt;0,1," ")</f>
        <v> </v>
      </c>
      <c r="AJ153" s="3"/>
      <c r="AK153" s="3"/>
      <c r="AL153" t="str">
        <f aca="true" t="shared" si="5" ref="AL153:AL164">IF(AA153&gt;0,AA153," ")</f>
        <v> </v>
      </c>
      <c r="AM153" s="3"/>
      <c r="AN153" s="3"/>
    </row>
    <row r="154" spans="27:94" ht="12.75">
      <c r="AA154" s="4"/>
      <c r="AB154" s="2" t="s">
        <v>189</v>
      </c>
      <c r="AI154" t="str">
        <f>IF(AA154&gt;0,1," ")</f>
        <v> </v>
      </c>
      <c r="AL154" t="str">
        <f t="shared" si="5"/>
        <v> </v>
      </c>
      <c r="CO154" s="8"/>
      <c r="CP154" s="8"/>
    </row>
    <row r="155" spans="27:38" ht="12.75">
      <c r="AA155" s="4"/>
      <c r="AB155" s="2" t="s">
        <v>154</v>
      </c>
      <c r="AL155" t="str">
        <f t="shared" si="5"/>
        <v> </v>
      </c>
    </row>
    <row r="156" spans="27:46" ht="12.75">
      <c r="AA156" s="4"/>
      <c r="AB156" s="2" t="s">
        <v>152</v>
      </c>
      <c r="AI156" t="str">
        <f>IF(AA156&gt;0,1," ")</f>
        <v> </v>
      </c>
      <c r="AL156" t="str">
        <f t="shared" si="5"/>
        <v> </v>
      </c>
      <c r="AO156" s="3"/>
      <c r="AP156" s="3"/>
      <c r="AT156" t="str">
        <f>IF($AA156&gt;0,$AA156," ")</f>
        <v> </v>
      </c>
    </row>
    <row r="157" spans="27:40" ht="12.75">
      <c r="AA157" s="4"/>
      <c r="AB157" s="8" t="s">
        <v>156</v>
      </c>
      <c r="AC157" t="str">
        <f>IF(AA157&gt;0,1," ")</f>
        <v> </v>
      </c>
      <c r="AD157" s="3"/>
      <c r="AE157" s="3"/>
      <c r="AF157" s="3"/>
      <c r="AG157" s="3"/>
      <c r="AI157" t="str">
        <f>IF(AA157&gt;0,1," ")</f>
        <v> </v>
      </c>
      <c r="AJ157" s="3"/>
      <c r="AK157" s="3"/>
      <c r="AL157" t="str">
        <f t="shared" si="5"/>
        <v> </v>
      </c>
      <c r="AM157" s="3"/>
      <c r="AN157" t="str">
        <f>IF(AA157&gt;0,AA157," ")</f>
        <v> </v>
      </c>
    </row>
    <row r="158" spans="27:38" ht="12.75">
      <c r="AA158" s="4"/>
      <c r="AB158" s="2" t="s">
        <v>165</v>
      </c>
      <c r="AL158" t="str">
        <f t="shared" si="5"/>
        <v> </v>
      </c>
    </row>
    <row r="159" spans="27:46" ht="12.75">
      <c r="AA159" s="4"/>
      <c r="AB159" s="2" t="s">
        <v>162</v>
      </c>
      <c r="AL159" t="str">
        <f t="shared" si="5"/>
        <v> </v>
      </c>
      <c r="AT159" t="str">
        <f>IF($AA159&gt;0,$AA159," ")</f>
        <v> </v>
      </c>
    </row>
    <row r="160" spans="27:94" ht="12.75">
      <c r="AA160" s="4"/>
      <c r="AB160" s="8" t="s">
        <v>144</v>
      </c>
      <c r="AC160" s="3"/>
      <c r="AD160" s="3"/>
      <c r="AE160" s="3"/>
      <c r="AF160" s="3"/>
      <c r="AG160" s="3"/>
      <c r="AJ160" s="3"/>
      <c r="AK160" s="3"/>
      <c r="AL160" t="str">
        <f t="shared" si="5"/>
        <v> </v>
      </c>
      <c r="AM160" s="3"/>
      <c r="AN160" t="str">
        <f>IF(AA160&gt;0,AA160," ")</f>
        <v> </v>
      </c>
      <c r="CO160" s="8"/>
      <c r="CP160" s="8"/>
    </row>
    <row r="161" spans="24:40" ht="12.75">
      <c r="X161" s="2"/>
      <c r="Y161" s="2"/>
      <c r="AA161" s="4"/>
      <c r="AB161" s="2" t="s">
        <v>138</v>
      </c>
      <c r="AL161" t="str">
        <f t="shared" si="5"/>
        <v> </v>
      </c>
      <c r="AN161" t="str">
        <f>IF(AA161&gt;0,AA161," ")</f>
        <v> </v>
      </c>
    </row>
    <row r="162" spans="24:46" ht="12.75">
      <c r="X162" s="2"/>
      <c r="Y162" s="2"/>
      <c r="AA162" s="4"/>
      <c r="AB162" s="2" t="s">
        <v>146</v>
      </c>
      <c r="AL162" t="str">
        <f t="shared" si="5"/>
        <v> </v>
      </c>
      <c r="AO162" s="3"/>
      <c r="AP162" s="3"/>
      <c r="AT162" t="str">
        <f>IF($AA162&gt;0,$AA162," ")</f>
        <v> </v>
      </c>
    </row>
    <row r="163" spans="24:94" ht="12.75">
      <c r="X163" s="2"/>
      <c r="Y163" s="2"/>
      <c r="AA163" s="4"/>
      <c r="AB163" s="2" t="s">
        <v>150</v>
      </c>
      <c r="AE163" t="str">
        <f>IF(AA163&gt;0,1," ")</f>
        <v> </v>
      </c>
      <c r="AL163" t="str">
        <f t="shared" si="5"/>
        <v> </v>
      </c>
      <c r="AO163" s="3"/>
      <c r="AP163" s="3"/>
      <c r="CO163" s="8"/>
      <c r="CP163" s="8"/>
    </row>
    <row r="164" spans="24:94" ht="12.75">
      <c r="X164" s="2"/>
      <c r="Y164" s="2"/>
      <c r="AA164" s="4"/>
      <c r="AB164" s="2" t="s">
        <v>148</v>
      </c>
      <c r="AL164" t="str">
        <f t="shared" si="5"/>
        <v> </v>
      </c>
      <c r="AT164" t="str">
        <f>IF($AA164&gt;0,$AA164," ")</f>
        <v> </v>
      </c>
      <c r="CO164" s="8"/>
      <c r="CP164" s="8"/>
    </row>
    <row r="165" spans="24:94" ht="12.75">
      <c r="X165" s="2"/>
      <c r="Y165" s="2"/>
      <c r="AA165" s="4"/>
      <c r="AB165" s="2" t="s">
        <v>181</v>
      </c>
      <c r="AK165" t="str">
        <f>IF(AA165&gt;0,AA165," ")</f>
        <v> </v>
      </c>
      <c r="AN165" t="str">
        <f>IF(AA165&gt;0,AA165," ")</f>
        <v> </v>
      </c>
      <c r="AT165" t="str">
        <f>IF($AA165&gt;0,$AA165," ")</f>
        <v> </v>
      </c>
      <c r="CO165" s="8"/>
      <c r="CP165" s="8"/>
    </row>
    <row r="166" spans="24:42" ht="12.75">
      <c r="X166" s="2"/>
      <c r="Y166" s="2"/>
      <c r="AA166" s="4"/>
      <c r="AB166" s="2" t="s">
        <v>179</v>
      </c>
      <c r="AF166" t="str">
        <f>IF(AA166&gt;0,1," ")</f>
        <v> </v>
      </c>
      <c r="AK166" t="str">
        <f>IF(AA166&gt;0,AA166," ")</f>
        <v> </v>
      </c>
      <c r="AO166" s="3"/>
      <c r="AP166" s="3"/>
    </row>
    <row r="167" spans="24:35" ht="12.75">
      <c r="X167" s="2"/>
      <c r="Y167" s="2"/>
      <c r="AA167" s="4"/>
      <c r="AB167" s="2" t="s">
        <v>183</v>
      </c>
      <c r="AI167" t="str">
        <f>IF(AA167&gt;0,1," ")</f>
        <v> </v>
      </c>
    </row>
    <row r="168" spans="24:38" ht="12.75">
      <c r="X168" s="2"/>
      <c r="Y168" s="2"/>
      <c r="AA168" s="4"/>
      <c r="AB168" s="2" t="s">
        <v>187</v>
      </c>
      <c r="AD168" t="str">
        <f>IF(AA168&gt;0,1," ")</f>
        <v> </v>
      </c>
      <c r="AL168" t="str">
        <f>IF(AA168&gt;0,AA168," ")</f>
        <v> </v>
      </c>
    </row>
    <row r="169" spans="24:94" ht="12.75">
      <c r="X169" s="2"/>
      <c r="Y169" s="2"/>
      <c r="AA169" s="4"/>
      <c r="AB169" s="2" t="s">
        <v>185</v>
      </c>
      <c r="AK169" t="str">
        <f>IF(AA169&gt;0,AA169," ")</f>
        <v> </v>
      </c>
      <c r="CO169" s="8"/>
      <c r="CP169" s="8"/>
    </row>
    <row r="170" spans="24:94" ht="12.75">
      <c r="X170" s="2"/>
      <c r="Y170" s="2"/>
      <c r="AA170" s="4"/>
      <c r="AB170" s="2" t="s">
        <v>169</v>
      </c>
      <c r="AF170" t="str">
        <f>IF(AA170&gt;0,1," ")</f>
        <v> </v>
      </c>
      <c r="AK170" t="str">
        <f>IF(AA170&gt;0,AA170," ")</f>
        <v> </v>
      </c>
      <c r="AO170" s="3"/>
      <c r="AP170" s="3"/>
      <c r="CO170" s="8"/>
      <c r="CP170" s="8"/>
    </row>
    <row r="171" spans="24:94" ht="12.75">
      <c r="X171" s="2"/>
      <c r="Y171" s="2"/>
      <c r="AA171" s="4"/>
      <c r="AB171" s="2" t="s">
        <v>167</v>
      </c>
      <c r="AE171" t="str">
        <f>IF(AA171&gt;0,1," ")</f>
        <v> </v>
      </c>
      <c r="AL171" t="str">
        <f>IF(AA171&gt;0,AA171," ")</f>
        <v> </v>
      </c>
      <c r="AO171" s="3"/>
      <c r="AP171" s="3"/>
      <c r="CO171" s="8"/>
      <c r="CP171" s="8"/>
    </row>
    <row r="172" spans="24:37" ht="12.75">
      <c r="X172" s="2"/>
      <c r="Y172" s="2"/>
      <c r="AA172" s="4"/>
      <c r="AB172" s="2" t="s">
        <v>171</v>
      </c>
      <c r="AK172" t="str">
        <f>IF(AA172&gt;0,AA172," ")</f>
        <v> </v>
      </c>
    </row>
    <row r="173" spans="24:46" ht="12.75">
      <c r="X173" s="2"/>
      <c r="Y173" s="2"/>
      <c r="AA173" s="4"/>
      <c r="AB173" s="2" t="s">
        <v>175</v>
      </c>
      <c r="AJ173" t="str">
        <f>IF(AA173&gt;0,AA173," ")</f>
        <v> </v>
      </c>
      <c r="AL173" t="str">
        <f>IF(AA173&gt;0,AA173," ")</f>
        <v> </v>
      </c>
      <c r="AT173" t="str">
        <f>IF($AA173&gt;0,$AA173," ")</f>
        <v> </v>
      </c>
    </row>
    <row r="174" spans="27:94" ht="12.75">
      <c r="AA174" s="4"/>
      <c r="AB174" s="2" t="s">
        <v>173</v>
      </c>
      <c r="AL174" t="str">
        <f>IF(AA174&gt;0,AA174," ")</f>
        <v> </v>
      </c>
      <c r="AO174" s="3"/>
      <c r="AP174" s="3"/>
      <c r="AT174" t="str">
        <f>IF($AA174&gt;0,$AA174," ")</f>
        <v> </v>
      </c>
      <c r="CO174" s="8"/>
      <c r="CP174" s="8"/>
    </row>
    <row r="176" spans="27:46" ht="12.75">
      <c r="AA176">
        <f>SUM(AA5:AA174)</f>
        <v>453</v>
      </c>
      <c r="AB176" s="2" t="s">
        <v>229</v>
      </c>
      <c r="AC176">
        <f aca="true" t="shared" si="6" ref="AC176:AT176">SUM(AC5:AC174)</f>
        <v>1</v>
      </c>
      <c r="AD176">
        <f t="shared" si="6"/>
        <v>0</v>
      </c>
      <c r="AE176">
        <f t="shared" si="6"/>
        <v>1</v>
      </c>
      <c r="AF176">
        <f t="shared" si="6"/>
        <v>0</v>
      </c>
      <c r="AG176">
        <f t="shared" si="6"/>
        <v>145</v>
      </c>
      <c r="AH176">
        <f t="shared" si="6"/>
        <v>438</v>
      </c>
      <c r="AI176">
        <f t="shared" si="6"/>
        <v>2</v>
      </c>
      <c r="AJ176">
        <f t="shared" si="6"/>
        <v>3</v>
      </c>
      <c r="AK176">
        <f t="shared" si="6"/>
        <v>442</v>
      </c>
      <c r="AL176">
        <f t="shared" si="6"/>
        <v>7</v>
      </c>
      <c r="AM176">
        <f t="shared" si="6"/>
        <v>3</v>
      </c>
      <c r="AN176">
        <f t="shared" si="6"/>
        <v>9</v>
      </c>
      <c r="AO176">
        <f t="shared" si="6"/>
        <v>293</v>
      </c>
      <c r="AP176">
        <f t="shared" si="6"/>
        <v>0</v>
      </c>
      <c r="AQ176">
        <f t="shared" si="6"/>
        <v>0</v>
      </c>
      <c r="AR176">
        <f t="shared" si="6"/>
        <v>145</v>
      </c>
      <c r="AS176">
        <f t="shared" si="6"/>
        <v>9</v>
      </c>
      <c r="AT176">
        <f t="shared" si="6"/>
        <v>5</v>
      </c>
    </row>
    <row r="177" spans="27:34" ht="12.75">
      <c r="AA177">
        <f>COUNTA(AA5:AA174)</f>
        <v>8</v>
      </c>
      <c r="AH177" s="8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177"/>
  <sheetViews>
    <sheetView tabSelected="1" workbookViewId="0" topLeftCell="A1">
      <selection activeCell="A1" sqref="A1:G29"/>
    </sheetView>
  </sheetViews>
  <sheetFormatPr defaultColWidth="9.140625" defaultRowHeight="12.75"/>
  <cols>
    <col min="1" max="2" width="10.28125" style="0" customWidth="1"/>
    <col min="3" max="3" width="11.421875" style="0" customWidth="1"/>
    <col min="4" max="7" width="10.28125" style="0" customWidth="1"/>
    <col min="8" max="26" width="1.7109375" style="0" customWidth="1"/>
    <col min="27" max="27" width="9.7109375" style="2" customWidth="1"/>
    <col min="28" max="28" width="30.00390625" style="2" customWidth="1"/>
    <col min="29" max="29" width="3.421875" style="0" customWidth="1"/>
    <col min="30" max="31" width="3.7109375" style="0" customWidth="1"/>
    <col min="32" max="32" width="3.28125" style="0" customWidth="1"/>
    <col min="33" max="33" width="11.00390625" style="0" customWidth="1"/>
    <col min="34" max="34" width="9.7109375" style="3" customWidth="1"/>
    <col min="35" max="35" width="3.7109375" style="0" customWidth="1"/>
    <col min="36" max="36" width="8.8515625" style="0" customWidth="1"/>
    <col min="37" max="37" width="10.140625" style="0" customWidth="1"/>
    <col min="38" max="38" width="10.57421875" style="0" customWidth="1"/>
    <col min="39" max="39" width="10.421875" style="0" customWidth="1"/>
    <col min="40" max="40" width="12.140625" style="0" customWidth="1"/>
    <col min="41" max="52" width="10.28125" style="0" customWidth="1"/>
    <col min="53" max="54" width="9.7109375" style="2" customWidth="1"/>
    <col min="55" max="91" width="10.28125" style="0" customWidth="1"/>
    <col min="92" max="94" width="9.7109375" style="2" customWidth="1"/>
    <col min="95" max="16384" width="10.28125" style="0" customWidth="1"/>
  </cols>
  <sheetData>
    <row r="1" spans="1:27" ht="15.75" thickBot="1">
      <c r="A1" s="12" t="s">
        <v>0</v>
      </c>
      <c r="F1" s="20" t="s">
        <v>231</v>
      </c>
      <c r="AA1" s="2" t="s">
        <v>1</v>
      </c>
    </row>
    <row r="2" spans="1:8" ht="16.5" thickBot="1">
      <c r="A2" s="13" t="s">
        <v>2</v>
      </c>
      <c r="B2" s="15"/>
      <c r="C2" s="23">
        <v>37487</v>
      </c>
      <c r="D2" s="14"/>
      <c r="E2" s="14"/>
      <c r="F2" s="14"/>
      <c r="G2" s="15"/>
      <c r="H2" s="11"/>
    </row>
    <row r="3" spans="1:93" ht="16.5" thickBot="1">
      <c r="A3" s="13" t="s">
        <v>3</v>
      </c>
      <c r="B3" s="18"/>
      <c r="C3" s="14" t="s">
        <v>236</v>
      </c>
      <c r="D3" s="14"/>
      <c r="E3" s="14"/>
      <c r="F3" s="14"/>
      <c r="G3" s="15"/>
      <c r="AA3" s="2" t="s">
        <v>4</v>
      </c>
      <c r="AB3" s="2" t="s">
        <v>5</v>
      </c>
      <c r="AC3" t="s">
        <v>6</v>
      </c>
      <c r="AI3" t="s">
        <v>7</v>
      </c>
      <c r="AK3" t="s">
        <v>8</v>
      </c>
      <c r="AN3" t="s">
        <v>9</v>
      </c>
      <c r="AP3" t="s">
        <v>10</v>
      </c>
      <c r="CO3" s="2" t="s">
        <v>11</v>
      </c>
    </row>
    <row r="4" spans="1:46" ht="16.5" thickBot="1">
      <c r="A4" s="16" t="s">
        <v>230</v>
      </c>
      <c r="B4" s="19"/>
      <c r="C4" s="14" t="s">
        <v>237</v>
      </c>
      <c r="D4" s="14"/>
      <c r="E4" s="14"/>
      <c r="F4" s="17"/>
      <c r="G4" s="15"/>
      <c r="H4" s="3"/>
      <c r="AC4" s="7" t="s">
        <v>12</v>
      </c>
      <c r="AD4" s="7" t="s">
        <v>13</v>
      </c>
      <c r="AE4" s="7" t="s">
        <v>14</v>
      </c>
      <c r="AF4" s="7" t="s">
        <v>15</v>
      </c>
      <c r="AG4" s="7" t="s">
        <v>101</v>
      </c>
      <c r="AH4" s="6" t="s">
        <v>16</v>
      </c>
      <c r="AI4" s="7" t="s">
        <v>17</v>
      </c>
      <c r="AJ4" s="7" t="s">
        <v>18</v>
      </c>
      <c r="AK4" s="7" t="s">
        <v>19</v>
      </c>
      <c r="AL4" s="7" t="s">
        <v>20</v>
      </c>
      <c r="AM4" s="7" t="s">
        <v>21</v>
      </c>
      <c r="AN4" s="7" t="s">
        <v>22</v>
      </c>
      <c r="AO4" t="s">
        <v>23</v>
      </c>
      <c r="AP4" t="s">
        <v>24</v>
      </c>
      <c r="AQ4" t="s">
        <v>25</v>
      </c>
      <c r="AR4" t="s">
        <v>26</v>
      </c>
      <c r="AS4" t="s">
        <v>27</v>
      </c>
      <c r="AT4" t="s">
        <v>28</v>
      </c>
    </row>
    <row r="5" spans="1:93" ht="12.75">
      <c r="A5" t="s">
        <v>29</v>
      </c>
      <c r="D5" t="s">
        <v>30</v>
      </c>
      <c r="E5" t="s">
        <v>31</v>
      </c>
      <c r="AA5" s="4">
        <v>696</v>
      </c>
      <c r="AB5" s="2" t="s">
        <v>101</v>
      </c>
      <c r="AG5">
        <f>IF($AA5&gt;0,$AA5," ")</f>
        <v>696</v>
      </c>
      <c r="AH5">
        <f>IF($AA5&gt;0,$AA5," ")</f>
        <v>696</v>
      </c>
      <c r="AI5">
        <f>IF(AA5&gt;0,1," ")</f>
        <v>1</v>
      </c>
      <c r="AK5">
        <f>IF(AA5&gt;0,AA5," ")</f>
        <v>696</v>
      </c>
      <c r="AO5" s="3"/>
      <c r="AP5" s="3"/>
      <c r="AR5">
        <f>IF($AA5&gt;0,$AA5," ")</f>
        <v>696</v>
      </c>
      <c r="CN5" s="4">
        <v>696</v>
      </c>
      <c r="CO5" s="2" t="s">
        <v>101</v>
      </c>
    </row>
    <row r="6" spans="1:93" ht="12.75">
      <c r="A6" t="s">
        <v>34</v>
      </c>
      <c r="D6">
        <f>(AA176)</f>
        <v>1039</v>
      </c>
      <c r="E6" s="6" t="s">
        <v>35</v>
      </c>
      <c r="F6" s="3"/>
      <c r="AA6" s="4">
        <v>341</v>
      </c>
      <c r="AB6" s="2" t="s">
        <v>105</v>
      </c>
      <c r="AE6">
        <f>IF(AA6&gt;0,1," ")</f>
        <v>1</v>
      </c>
      <c r="AH6">
        <f>IF($AA6&gt;0,$AA6," ")</f>
        <v>341</v>
      </c>
      <c r="AK6">
        <f>IF(AA6&gt;0,AA6," ")</f>
        <v>341</v>
      </c>
      <c r="AO6">
        <f>IF($AA6&gt;0,$AA6," ")</f>
        <v>341</v>
      </c>
      <c r="AP6" s="3"/>
      <c r="CN6" s="4">
        <v>341</v>
      </c>
      <c r="CO6" s="2" t="s">
        <v>105</v>
      </c>
    </row>
    <row r="7" spans="1:93" ht="12.75">
      <c r="A7" t="s">
        <v>38</v>
      </c>
      <c r="D7">
        <f>(AJ176)</f>
        <v>1</v>
      </c>
      <c r="E7" s="6" t="s">
        <v>35</v>
      </c>
      <c r="AA7" s="4">
        <v>1</v>
      </c>
      <c r="AB7" s="2" t="s">
        <v>37</v>
      </c>
      <c r="AL7">
        <f>IF(AA7&gt;0,AA7," ")</f>
        <v>1</v>
      </c>
      <c r="AO7" s="3"/>
      <c r="AP7" s="3"/>
      <c r="AS7">
        <f>IF($AA7&gt;0,$AA7," ")</f>
        <v>1</v>
      </c>
      <c r="CN7" s="4">
        <v>1</v>
      </c>
      <c r="CO7" s="2" t="s">
        <v>37</v>
      </c>
    </row>
    <row r="8" spans="1:93" ht="12.75">
      <c r="A8" t="s">
        <v>41</v>
      </c>
      <c r="D8">
        <f>(AK176)</f>
        <v>1037</v>
      </c>
      <c r="E8" s="6" t="s">
        <v>35</v>
      </c>
      <c r="AA8" s="4">
        <v>1</v>
      </c>
      <c r="AB8" s="2" t="s">
        <v>40</v>
      </c>
      <c r="AC8">
        <f>IF(AA8&gt;0,1," ")</f>
        <v>1</v>
      </c>
      <c r="AJ8">
        <f>IF(AA8&gt;0,AA8," ")</f>
        <v>1</v>
      </c>
      <c r="AM8">
        <f>IF(AA8&gt;0,AA8," ")</f>
        <v>1</v>
      </c>
      <c r="AN8">
        <f>IF(AA8&gt;0,AA8," ")</f>
        <v>1</v>
      </c>
      <c r="AO8" s="3"/>
      <c r="AP8" s="3"/>
      <c r="AT8">
        <f>IF($AA8&gt;0,$AA8," ")</f>
        <v>1</v>
      </c>
      <c r="CN8" s="4">
        <v>1</v>
      </c>
      <c r="CO8" s="2" t="s">
        <v>40</v>
      </c>
    </row>
    <row r="9" spans="1:93" ht="15">
      <c r="A9" t="s">
        <v>44</v>
      </c>
      <c r="D9">
        <f>(AO176+AP176+AR176+AS176)</f>
        <v>1038</v>
      </c>
      <c r="E9" s="6" t="s">
        <v>35</v>
      </c>
      <c r="F9" s="21" t="s">
        <v>238</v>
      </c>
      <c r="G9" s="21"/>
      <c r="H9" s="21"/>
      <c r="I9" s="21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Z9" s="10"/>
      <c r="AA9" s="4"/>
      <c r="AB9" s="8" t="s">
        <v>32</v>
      </c>
      <c r="AC9" s="3"/>
      <c r="AD9" s="3"/>
      <c r="AE9" t="str">
        <f>IF(AA9&gt;0,1," ")</f>
        <v> </v>
      </c>
      <c r="AF9" s="3"/>
      <c r="AG9" s="3"/>
      <c r="AI9" s="3"/>
      <c r="AJ9" s="3"/>
      <c r="AK9" s="3"/>
      <c r="AL9" s="3"/>
      <c r="AM9" s="3"/>
      <c r="AN9" s="3"/>
      <c r="CN9" s="4"/>
      <c r="CO9" s="8" t="s">
        <v>32</v>
      </c>
    </row>
    <row r="10" spans="1:93" ht="12.75">
      <c r="A10" t="s">
        <v>47</v>
      </c>
      <c r="D10">
        <f>(AI176)</f>
        <v>1</v>
      </c>
      <c r="E10">
        <f>SUM(A53:A55)</f>
        <v>10</v>
      </c>
      <c r="AA10" s="4"/>
      <c r="AB10" s="8" t="s">
        <v>36</v>
      </c>
      <c r="AC10" s="3"/>
      <c r="AD10" s="3"/>
      <c r="AE10" s="3"/>
      <c r="AF10" s="3"/>
      <c r="AG10" s="3"/>
      <c r="AI10" t="str">
        <f>IF(AA10&gt;0,1," ")</f>
        <v> </v>
      </c>
      <c r="AJ10" s="3"/>
      <c r="AK10" s="3"/>
      <c r="AL10" s="3"/>
      <c r="AM10" s="3"/>
      <c r="AN10" s="3"/>
      <c r="AO10" s="3"/>
      <c r="AP10" s="3"/>
      <c r="AS10" t="str">
        <f>IF(AA10&gt;0,AA10," ")</f>
        <v> </v>
      </c>
      <c r="CN10" s="4"/>
      <c r="CO10" s="8" t="s">
        <v>36</v>
      </c>
    </row>
    <row r="11" spans="1:93" ht="12.75">
      <c r="A11" t="s">
        <v>50</v>
      </c>
      <c r="D11" s="5">
        <f>IF(AG176=0,0,ROUND(((AG176/(AH176))*100),0))</f>
        <v>67</v>
      </c>
      <c r="E11">
        <f>SUM(A67:A69)</f>
        <v>10</v>
      </c>
      <c r="G11" s="2"/>
      <c r="AA11" s="4"/>
      <c r="AB11" s="8" t="s">
        <v>39</v>
      </c>
      <c r="AC11" s="3"/>
      <c r="AD11" s="3"/>
      <c r="AE11" s="3"/>
      <c r="AF11" s="3"/>
      <c r="AG11" s="3"/>
      <c r="AI11" t="str">
        <f>IF(AA11&gt;0,1," ")</f>
        <v> </v>
      </c>
      <c r="AJ11" s="3"/>
      <c r="AK11" s="3"/>
      <c r="AL11" s="3"/>
      <c r="AM11" s="3"/>
      <c r="AN11" s="3"/>
      <c r="AO11" s="3"/>
      <c r="AP11" s="3"/>
      <c r="CN11" s="4"/>
      <c r="CO11" s="8" t="s">
        <v>39</v>
      </c>
    </row>
    <row r="12" spans="1:93" ht="12.75">
      <c r="A12" t="s">
        <v>53</v>
      </c>
      <c r="D12" s="1">
        <f>IF(D9&gt;0,ROUND(((D9/D6)*100),0),0)</f>
        <v>100</v>
      </c>
      <c r="E12">
        <f>SUM(G61:G63)</f>
        <v>20</v>
      </c>
      <c r="AA12" s="4"/>
      <c r="AB12" s="8" t="s">
        <v>42</v>
      </c>
      <c r="AC12" s="3"/>
      <c r="AD12" s="3"/>
      <c r="AE12" s="3"/>
      <c r="AF12" s="3"/>
      <c r="AG12" s="3"/>
      <c r="AI12" s="3"/>
      <c r="AJ12" s="3"/>
      <c r="AK12" t="str">
        <f>IF(AA12&gt;0,AA12," ")</f>
        <v> </v>
      </c>
      <c r="AL12" s="3"/>
      <c r="AM12" s="3"/>
      <c r="AN12" s="3"/>
      <c r="CN12" s="4"/>
      <c r="CO12" s="8" t="s">
        <v>42</v>
      </c>
    </row>
    <row r="13" spans="1:94" ht="12.75">
      <c r="A13" t="s">
        <v>56</v>
      </c>
      <c r="D13" s="1">
        <f>IF(D7&gt;0,ROUND(((D7/D6)*100),0),0)</f>
        <v>0</v>
      </c>
      <c r="E13">
        <f>SUM(G53:G55)</f>
        <v>20</v>
      </c>
      <c r="AA13" s="4"/>
      <c r="AB13" s="2" t="s">
        <v>45</v>
      </c>
      <c r="AE13" t="str">
        <f>IF(Z13&gt;0,1," ")</f>
        <v> </v>
      </c>
      <c r="AH13" t="str">
        <f>IF($Z13&gt;0,$Z13," ")</f>
        <v> </v>
      </c>
      <c r="AK13" t="str">
        <f>IF(Z13&gt;0,Z13," ")</f>
        <v> </v>
      </c>
      <c r="AO13" t="str">
        <f>IF($Z13&gt;0,$Z13," ")</f>
        <v> </v>
      </c>
      <c r="CN13" s="4"/>
      <c r="CO13" s="2" t="s">
        <v>45</v>
      </c>
      <c r="CP13" s="8"/>
    </row>
    <row r="14" spans="1:93" ht="12.75">
      <c r="A14" t="s">
        <v>59</v>
      </c>
      <c r="D14" s="1">
        <f>IF(D8&gt;0,ROUND(((D8/D6)*100),0),0)</f>
        <v>100</v>
      </c>
      <c r="E14">
        <f>SUM(A60:A62)</f>
        <v>20</v>
      </c>
      <c r="AA14" s="4"/>
      <c r="AB14" s="2" t="s">
        <v>48</v>
      </c>
      <c r="AD14" t="str">
        <f>IF(AA14&gt;0,1," ")</f>
        <v> </v>
      </c>
      <c r="AI14" t="str">
        <f>IF(AA14&gt;0,1," ")</f>
        <v> </v>
      </c>
      <c r="AL14" t="str">
        <f aca="true" t="shared" si="0" ref="AL14:AL23">IF(AA14&gt;0,AA14," ")</f>
        <v> </v>
      </c>
      <c r="AN14" t="str">
        <f>IF(AA14&gt;0,AA14," ")</f>
        <v> </v>
      </c>
      <c r="AT14" t="str">
        <f>IF($AA14&gt;0,$AA14," ")</f>
        <v> </v>
      </c>
      <c r="CN14" s="4"/>
      <c r="CO14" s="2" t="s">
        <v>48</v>
      </c>
    </row>
    <row r="15" spans="27:93" ht="12.75">
      <c r="AA15" s="4"/>
      <c r="AB15" s="2" t="s">
        <v>51</v>
      </c>
      <c r="AL15" t="str">
        <f t="shared" si="0"/>
        <v> </v>
      </c>
      <c r="CN15" s="4"/>
      <c r="CO15" s="2" t="s">
        <v>51</v>
      </c>
    </row>
    <row r="16" spans="3:93" ht="12.75">
      <c r="C16" s="3" t="s">
        <v>64</v>
      </c>
      <c r="D16" s="3"/>
      <c r="E16" s="3">
        <f>SUM(E10:E14)</f>
        <v>80</v>
      </c>
      <c r="J16" s="1"/>
      <c r="AA16" s="4"/>
      <c r="AB16" s="8" t="s">
        <v>54</v>
      </c>
      <c r="AC16" t="str">
        <f>IF(AA16&gt;0,1," ")</f>
        <v> </v>
      </c>
      <c r="AD16" s="3"/>
      <c r="AE16" s="3"/>
      <c r="AF16" s="3"/>
      <c r="AG16" s="3"/>
      <c r="AI16" s="3"/>
      <c r="AJ16" s="3"/>
      <c r="AK16" s="3"/>
      <c r="AL16" t="str">
        <f t="shared" si="0"/>
        <v> </v>
      </c>
      <c r="AM16" s="3"/>
      <c r="AN16" s="3"/>
      <c r="AO16" s="3"/>
      <c r="AP16" s="3"/>
      <c r="CN16" s="4"/>
      <c r="CO16" s="8" t="s">
        <v>54</v>
      </c>
    </row>
    <row r="17" spans="10:94" ht="12.75">
      <c r="J17" s="1"/>
      <c r="AA17" s="4"/>
      <c r="AB17" s="2" t="s">
        <v>57</v>
      </c>
      <c r="AL17" t="str">
        <f t="shared" si="0"/>
        <v> </v>
      </c>
      <c r="CN17" s="4"/>
      <c r="CO17" s="2" t="s">
        <v>57</v>
      </c>
      <c r="CP17" s="8"/>
    </row>
    <row r="18" spans="1:94" ht="12.75">
      <c r="A18" s="3" t="s">
        <v>69</v>
      </c>
      <c r="C18" s="3"/>
      <c r="D18" s="3">
        <f>IF(E16&gt;89,"EXCELLENT","")</f>
      </c>
      <c r="F18" s="3">
        <f>IF(AND(E16&gt;29,E16&lt;51),"FAIR","")</f>
      </c>
      <c r="H18" s="3">
        <f>IF(D6=0,"",IF(E16&lt;10,"VERY POOR",""))</f>
      </c>
      <c r="I18" s="3"/>
      <c r="AA18" s="4"/>
      <c r="AB18" s="8" t="s">
        <v>60</v>
      </c>
      <c r="AC18" t="str">
        <f>IF(AA18&gt;0,1," ")</f>
        <v> </v>
      </c>
      <c r="AD18" s="3"/>
      <c r="AE18" s="3"/>
      <c r="AF18" s="3"/>
      <c r="AG18" s="3"/>
      <c r="AI18" t="str">
        <f>IF(AA18&gt;0,1," ")</f>
        <v> </v>
      </c>
      <c r="AJ18" s="3"/>
      <c r="AK18" s="3"/>
      <c r="AL18" t="str">
        <f t="shared" si="0"/>
        <v> </v>
      </c>
      <c r="AM18" s="3"/>
      <c r="AN18" s="3"/>
      <c r="CN18" s="4"/>
      <c r="CO18" s="8" t="s">
        <v>60</v>
      </c>
      <c r="CP18" s="8"/>
    </row>
    <row r="19" spans="1:94" ht="12.75">
      <c r="A19" s="3"/>
      <c r="B19" s="3"/>
      <c r="C19" s="3"/>
      <c r="D19" s="3" t="str">
        <f>IF(AND(E16&gt;59,E16&lt;81),"GOOD","")</f>
        <v>GOOD</v>
      </c>
      <c r="F19" s="3">
        <f>IF(AND(E16&gt;9,E16&lt;21),"POOR","")</f>
      </c>
      <c r="G19" s="3"/>
      <c r="H19" s="3"/>
      <c r="I19" s="3"/>
      <c r="J19" s="3"/>
      <c r="K19" s="3"/>
      <c r="L19" s="3"/>
      <c r="AA19" s="4"/>
      <c r="AB19" s="2" t="s">
        <v>62</v>
      </c>
      <c r="AL19" t="str">
        <f t="shared" si="0"/>
        <v> </v>
      </c>
      <c r="AO19" s="3"/>
      <c r="AP19" s="3"/>
      <c r="AT19" t="str">
        <f>IF($AA19&gt;0,$AA19," ")</f>
        <v> </v>
      </c>
      <c r="CN19" s="4"/>
      <c r="CO19" s="2" t="s">
        <v>62</v>
      </c>
      <c r="CP19" s="8"/>
    </row>
    <row r="20" spans="1:94" ht="12.75">
      <c r="A20" s="3" t="s">
        <v>74</v>
      </c>
      <c r="B20" s="3" t="s">
        <v>75</v>
      </c>
      <c r="C20" s="3"/>
      <c r="D20" s="3"/>
      <c r="G20" s="3"/>
      <c r="H20" s="3"/>
      <c r="I20" s="3"/>
      <c r="J20" s="3"/>
      <c r="K20" s="3"/>
      <c r="L20" s="3"/>
      <c r="AA20" s="4"/>
      <c r="AB20" s="2" t="s">
        <v>65</v>
      </c>
      <c r="AF20" t="str">
        <f>IF(AA20&gt;0,1," ")</f>
        <v> </v>
      </c>
      <c r="AK20" t="str">
        <f>IF(AA20&gt;0,AA20," ")</f>
        <v> </v>
      </c>
      <c r="AO20" s="3"/>
      <c r="AP20" s="3"/>
      <c r="CN20" s="4"/>
      <c r="CO20" s="2" t="s">
        <v>65</v>
      </c>
      <c r="CP20" s="8"/>
    </row>
    <row r="21" spans="1:93" ht="12.75">
      <c r="A21" s="3" t="s">
        <v>77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AA21" s="4"/>
      <c r="AB21" s="2" t="s">
        <v>67</v>
      </c>
      <c r="AC21" t="str">
        <f>IF(AA21&gt;0,1," ")</f>
        <v> </v>
      </c>
      <c r="AL21" t="str">
        <f>IF(AA21&gt;0,AA21," ")</f>
        <v> </v>
      </c>
      <c r="AN21" t="str">
        <f>IF(AA21&gt;0,AA21," ")</f>
        <v> </v>
      </c>
      <c r="AO21" s="3"/>
      <c r="AP21" s="3"/>
      <c r="CN21" s="4"/>
      <c r="CO21" s="2" t="s">
        <v>67</v>
      </c>
    </row>
    <row r="22" spans="1:94" ht="12.75">
      <c r="A22" s="10">
        <f aca="true" t="shared" si="1" ref="A22:A50">IF(CN5&gt;0,CN5," ")</f>
        <v>696</v>
      </c>
      <c r="B22" s="2" t="str">
        <f aca="true" t="shared" si="2" ref="B22:B50">IF(CN5&gt;0,CO5," ")</f>
        <v>Brook Trout</v>
      </c>
      <c r="AA22" s="4"/>
      <c r="AB22" s="2" t="s">
        <v>70</v>
      </c>
      <c r="AI22" t="str">
        <f>IF(AA22&gt;0,1," ")</f>
        <v> </v>
      </c>
      <c r="AL22" t="str">
        <f>IF(AA22&gt;0,AA22," ")</f>
        <v> </v>
      </c>
      <c r="AT22" t="str">
        <f>IF($AA22&gt;0,$AA22," ")</f>
        <v> </v>
      </c>
      <c r="CN22" s="4"/>
      <c r="CO22" s="2" t="s">
        <v>70</v>
      </c>
      <c r="CP22" s="8"/>
    </row>
    <row r="23" spans="1:94" ht="12.75">
      <c r="A23" s="2">
        <f t="shared" si="1"/>
        <v>341</v>
      </c>
      <c r="B23" s="2" t="str">
        <f t="shared" si="2"/>
        <v>Brown Trout</v>
      </c>
      <c r="AA23" s="4"/>
      <c r="AB23" s="8" t="s">
        <v>72</v>
      </c>
      <c r="AC23" s="3"/>
      <c r="AD23" s="3"/>
      <c r="AE23" s="3"/>
      <c r="AF23" s="3"/>
      <c r="AG23" s="3"/>
      <c r="AH23" t="str">
        <f>IF($AA23&gt;0,$AA23," ")</f>
        <v> </v>
      </c>
      <c r="AI23" s="3"/>
      <c r="AJ23" s="3"/>
      <c r="AK23" s="3"/>
      <c r="AL23" s="3"/>
      <c r="AM23" s="3"/>
      <c r="AN23" s="3"/>
      <c r="AO23" s="3"/>
      <c r="AP23" s="3"/>
      <c r="CN23" s="4"/>
      <c r="CO23" s="8" t="s">
        <v>72</v>
      </c>
      <c r="CP23" s="8"/>
    </row>
    <row r="24" spans="1:93" ht="12.75">
      <c r="A24" s="2">
        <f t="shared" si="1"/>
        <v>1</v>
      </c>
      <c r="B24" s="2" t="str">
        <f t="shared" si="2"/>
        <v>Brook Stickleback</v>
      </c>
      <c r="AA24" s="4"/>
      <c r="AB24" s="2" t="s">
        <v>46</v>
      </c>
      <c r="AJ24" t="str">
        <f>IF(AA24&gt;0,AA24," ")</f>
        <v> </v>
      </c>
      <c r="AN24" t="str">
        <f>IF(AA24&gt;0,AA24," ")</f>
        <v> </v>
      </c>
      <c r="AO24" s="3"/>
      <c r="AP24" s="3"/>
      <c r="AT24" t="str">
        <f>IF($AA24&gt;0,$AA24," ")</f>
        <v> </v>
      </c>
      <c r="CN24" s="4"/>
      <c r="CO24" s="2" t="s">
        <v>46</v>
      </c>
    </row>
    <row r="25" spans="1:93" ht="12.75">
      <c r="A25" s="2">
        <f t="shared" si="1"/>
        <v>1</v>
      </c>
      <c r="B25" s="2" t="str">
        <f t="shared" si="2"/>
        <v>White Sucker</v>
      </c>
      <c r="AA25" s="4"/>
      <c r="AB25" s="2" t="s">
        <v>78</v>
      </c>
      <c r="AI25" t="str">
        <f>IF(AA25&gt;0,1," ")</f>
        <v> </v>
      </c>
      <c r="AL25" t="str">
        <f>IF(AA25&gt;0,AA25," ")</f>
        <v> </v>
      </c>
      <c r="AT25" t="str">
        <f>IF($AA25&gt;0,$AA25," ")</f>
        <v> </v>
      </c>
      <c r="CN25" s="4"/>
      <c r="CO25" s="2" t="s">
        <v>78</v>
      </c>
    </row>
    <row r="26" spans="1:93" ht="12.75">
      <c r="A26" s="2">
        <v>2</v>
      </c>
      <c r="B26" s="2" t="s">
        <v>239</v>
      </c>
      <c r="AA26" s="4"/>
      <c r="AB26" s="2" t="s">
        <v>80</v>
      </c>
      <c r="AD26" t="str">
        <f>IF(AA26&gt;0,1," ")</f>
        <v> </v>
      </c>
      <c r="AL26" t="str">
        <f>IF(AA26&gt;0,AA26," ")</f>
        <v> </v>
      </c>
      <c r="AN26" t="str">
        <f>IF(AA26&gt;0,AA26," ")</f>
        <v> </v>
      </c>
      <c r="AT26" t="str">
        <f>IF($AA26&gt;0,$AA26," ")</f>
        <v> </v>
      </c>
      <c r="CN26" s="4"/>
      <c r="CO26" s="2" t="s">
        <v>80</v>
      </c>
    </row>
    <row r="27" spans="1:93" ht="12.75">
      <c r="A27" s="2" t="str">
        <f t="shared" si="1"/>
        <v> </v>
      </c>
      <c r="B27" s="2" t="str">
        <f t="shared" si="2"/>
        <v> </v>
      </c>
      <c r="AA27" s="4"/>
      <c r="AB27" s="2" t="s">
        <v>82</v>
      </c>
      <c r="AL27" t="str">
        <f>IF(AA27&gt;0,AA27," ")</f>
        <v> </v>
      </c>
      <c r="CN27" s="4"/>
      <c r="CO27" s="2" t="s">
        <v>82</v>
      </c>
    </row>
    <row r="28" spans="1:93" ht="12.75">
      <c r="A28" s="2" t="str">
        <f t="shared" si="1"/>
        <v> </v>
      </c>
      <c r="B28" s="2" t="str">
        <f t="shared" si="2"/>
        <v> </v>
      </c>
      <c r="AA28" s="4"/>
      <c r="AB28" s="8" t="s">
        <v>84</v>
      </c>
      <c r="AC28" s="3"/>
      <c r="AD28" s="3"/>
      <c r="AE28" s="3"/>
      <c r="AF28" s="3"/>
      <c r="AG28" s="3"/>
      <c r="AH28" t="str">
        <f>IF($AA28&gt;0,$AA28," ")</f>
        <v> </v>
      </c>
      <c r="AI28" s="3"/>
      <c r="AJ28" s="3"/>
      <c r="AK28" s="3"/>
      <c r="AL28" s="3"/>
      <c r="AM28" s="3"/>
      <c r="AN28" s="3"/>
      <c r="CN28" s="4"/>
      <c r="CO28" s="8" t="s">
        <v>84</v>
      </c>
    </row>
    <row r="29" spans="1:94" ht="12.75">
      <c r="A29" s="2" t="str">
        <f t="shared" si="1"/>
        <v> </v>
      </c>
      <c r="B29" s="2" t="str">
        <f t="shared" si="2"/>
        <v> </v>
      </c>
      <c r="AA29" s="4"/>
      <c r="AB29" s="8" t="s">
        <v>86</v>
      </c>
      <c r="AC29" t="str">
        <f>IF(AA29&gt;0,1," ")</f>
        <v> </v>
      </c>
      <c r="AD29" s="3"/>
      <c r="AE29" s="3"/>
      <c r="AF29" s="3"/>
      <c r="AG29" s="3"/>
      <c r="AI29" t="str">
        <f>IF(AA29&gt;0,1," ")</f>
        <v> </v>
      </c>
      <c r="AJ29" s="3"/>
      <c r="AK29" s="3"/>
      <c r="AL29" t="str">
        <f>IF(AA29&gt;0,AA29," ")</f>
        <v> </v>
      </c>
      <c r="AM29" s="3"/>
      <c r="AN29" t="str">
        <f>IF(AA29&gt;0,AA29," ")</f>
        <v> </v>
      </c>
      <c r="CN29" s="4"/>
      <c r="CO29" s="8" t="s">
        <v>86</v>
      </c>
      <c r="CP29" s="8"/>
    </row>
    <row r="30" spans="1:94" ht="12.75">
      <c r="A30" s="2" t="str">
        <f t="shared" si="1"/>
        <v> </v>
      </c>
      <c r="B30" s="2" t="str">
        <f t="shared" si="2"/>
        <v> </v>
      </c>
      <c r="Z30" s="4"/>
      <c r="AA30" s="2" t="s">
        <v>88</v>
      </c>
      <c r="AB30"/>
      <c r="AE30" t="str">
        <f>IF(Z30&gt;0,1," ")</f>
        <v> </v>
      </c>
      <c r="AG30" s="3"/>
      <c r="AH30"/>
      <c r="AK30" t="str">
        <f>IF(Z30&gt;0,Z30," ")</f>
        <v> </v>
      </c>
      <c r="AS30" t="str">
        <f>IF($Z30&gt;0,$Z30," ")</f>
        <v> </v>
      </c>
      <c r="AZ30" s="2"/>
      <c r="BB30"/>
      <c r="CM30" s="4"/>
      <c r="CN30" s="2" t="s">
        <v>88</v>
      </c>
      <c r="CP30"/>
    </row>
    <row r="31" spans="1:94" ht="12.75">
      <c r="A31" s="2" t="str">
        <f t="shared" si="1"/>
        <v> </v>
      </c>
      <c r="B31" s="2" t="str">
        <f t="shared" si="2"/>
        <v> </v>
      </c>
      <c r="AA31" s="4"/>
      <c r="AB31" s="2" t="s">
        <v>90</v>
      </c>
      <c r="AD31" t="str">
        <f>IF(AA31&gt;0,1," ")</f>
        <v> </v>
      </c>
      <c r="AL31" t="str">
        <f>IF(AA31&gt;0,AA31," ")</f>
        <v> </v>
      </c>
      <c r="CN31" s="4"/>
      <c r="CO31" s="2" t="s">
        <v>90</v>
      </c>
      <c r="CP31" s="8"/>
    </row>
    <row r="32" spans="1:93" ht="12.75">
      <c r="A32" s="2" t="str">
        <f t="shared" si="1"/>
        <v> </v>
      </c>
      <c r="B32" s="2" t="str">
        <f t="shared" si="2"/>
        <v> </v>
      </c>
      <c r="AA32" s="4"/>
      <c r="AB32" s="2" t="s">
        <v>92</v>
      </c>
      <c r="AJ32" t="str">
        <f>IF(AA32&gt;0,AA32," ")</f>
        <v> </v>
      </c>
      <c r="AM32" t="str">
        <f>IF(AA32&gt;0,AA32," ")</f>
        <v> </v>
      </c>
      <c r="AO32" s="3"/>
      <c r="AP32" s="3"/>
      <c r="AT32" t="str">
        <f>IF($AA32&gt;0,$AA32," ")</f>
        <v> </v>
      </c>
      <c r="CN32" s="4"/>
      <c r="CO32" s="2" t="s">
        <v>92</v>
      </c>
    </row>
    <row r="33" spans="1:93" ht="12.75">
      <c r="A33" s="2" t="str">
        <f t="shared" si="1"/>
        <v> </v>
      </c>
      <c r="B33" s="2" t="str">
        <f t="shared" si="2"/>
        <v> </v>
      </c>
      <c r="Z33" s="9"/>
      <c r="AA33" s="4"/>
      <c r="AB33" s="2" t="s">
        <v>94</v>
      </c>
      <c r="AK33" t="str">
        <f>IF(AA33&gt;0,AA33," ")</f>
        <v> </v>
      </c>
      <c r="CN33" s="4"/>
      <c r="CO33" s="2" t="s">
        <v>94</v>
      </c>
    </row>
    <row r="34" spans="1:93" ht="12.75">
      <c r="A34" s="2" t="str">
        <f t="shared" si="1"/>
        <v> </v>
      </c>
      <c r="B34" s="2" t="str">
        <f t="shared" si="2"/>
        <v> </v>
      </c>
      <c r="AA34" s="4"/>
      <c r="AB34" s="2" t="s">
        <v>96</v>
      </c>
      <c r="AO34" s="3"/>
      <c r="AP34" s="3"/>
      <c r="AS34" t="str">
        <f>IF($AA34&gt;0,$AA34," ")</f>
        <v> </v>
      </c>
      <c r="CN34" s="4"/>
      <c r="CO34" s="2" t="s">
        <v>96</v>
      </c>
    </row>
    <row r="35" spans="1:38" ht="12.75">
      <c r="A35" s="2" t="str">
        <f t="shared" si="1"/>
        <v> </v>
      </c>
      <c r="B35" s="2" t="str">
        <f t="shared" si="2"/>
        <v> </v>
      </c>
      <c r="AA35" s="4"/>
      <c r="AB35" s="2" t="s">
        <v>98</v>
      </c>
      <c r="AL35" t="str">
        <f>IF(AA35&gt;0,AA35," ")</f>
        <v> </v>
      </c>
    </row>
    <row r="36" spans="1:94" ht="12.75">
      <c r="A36" s="2" t="str">
        <f t="shared" si="1"/>
        <v> </v>
      </c>
      <c r="B36" s="2" t="str">
        <f t="shared" si="2"/>
        <v> </v>
      </c>
      <c r="AA36" s="4"/>
      <c r="AB36" s="2" t="s">
        <v>103</v>
      </c>
      <c r="AL36" t="str">
        <f>IF(AA36&gt;0,AA36," ")</f>
        <v> </v>
      </c>
      <c r="CO36" s="8"/>
      <c r="CP36" s="8"/>
    </row>
    <row r="37" spans="1:39" ht="12.75">
      <c r="A37" s="2" t="str">
        <f t="shared" si="1"/>
        <v> </v>
      </c>
      <c r="B37" s="2" t="str">
        <f t="shared" si="2"/>
        <v> </v>
      </c>
      <c r="AA37" s="4"/>
      <c r="AB37" s="2" t="s">
        <v>107</v>
      </c>
      <c r="AM37" t="str">
        <f>IF(AA37&gt;0,AA37," ")</f>
        <v> </v>
      </c>
    </row>
    <row r="38" spans="1:94" ht="12.75">
      <c r="A38" s="2" t="str">
        <f t="shared" si="1"/>
        <v> </v>
      </c>
      <c r="B38" s="2" t="str">
        <f t="shared" si="2"/>
        <v> </v>
      </c>
      <c r="AA38" s="4"/>
      <c r="AB38" s="2" t="s">
        <v>109</v>
      </c>
      <c r="AK38" t="str">
        <f>IF(AA38&gt;0,AA38," ")</f>
        <v> </v>
      </c>
      <c r="AN38" t="str">
        <f>IF(AA38&gt;0,AA38," ")</f>
        <v> </v>
      </c>
      <c r="AS38" t="str">
        <f>IF($AA38&gt;0,$AA38," ")</f>
        <v> </v>
      </c>
      <c r="CO38" s="8"/>
      <c r="CP38" s="8"/>
    </row>
    <row r="39" spans="1:46" ht="12.75">
      <c r="A39" s="2" t="str">
        <f t="shared" si="1"/>
        <v> </v>
      </c>
      <c r="B39" s="2" t="str">
        <f t="shared" si="2"/>
        <v> </v>
      </c>
      <c r="AA39" s="4"/>
      <c r="AB39" s="2" t="s">
        <v>111</v>
      </c>
      <c r="AJ39" t="str">
        <f>IF(AA39&gt;0,AA39," ")</f>
        <v> </v>
      </c>
      <c r="AL39" t="str">
        <f>IF(AA39&gt;0,AA39," ")</f>
        <v> </v>
      </c>
      <c r="AT39" t="str">
        <f>IF($AA39&gt;0,$AA39," ")</f>
        <v> </v>
      </c>
    </row>
    <row r="40" spans="1:46" ht="12.75">
      <c r="A40" s="2" t="str">
        <f t="shared" si="1"/>
        <v> </v>
      </c>
      <c r="B40" s="2" t="str">
        <f t="shared" si="2"/>
        <v> </v>
      </c>
      <c r="AA40" s="4"/>
      <c r="AB40" s="2" t="s">
        <v>113</v>
      </c>
      <c r="AT40" t="str">
        <f>IF($AA40&gt;0,$AA40," ")</f>
        <v> </v>
      </c>
    </row>
    <row r="41" spans="1:37" ht="12.75">
      <c r="A41" s="2" t="str">
        <f t="shared" si="1"/>
        <v> </v>
      </c>
      <c r="B41" s="2" t="str">
        <f t="shared" si="2"/>
        <v> </v>
      </c>
      <c r="J41">
        <f>IF(I54=30,2,"")</f>
      </c>
      <c r="AA41" s="4"/>
      <c r="AB41" s="2" t="s">
        <v>115</v>
      </c>
      <c r="AK41" t="str">
        <f>IF(AA41&gt;0,AA41," ")</f>
        <v> </v>
      </c>
    </row>
    <row r="42" spans="1:40" ht="12.75">
      <c r="A42" s="2" t="str">
        <f t="shared" si="1"/>
        <v> </v>
      </c>
      <c r="B42" s="2" t="str">
        <f t="shared" si="2"/>
        <v> </v>
      </c>
      <c r="AA42" s="4"/>
      <c r="AB42" s="8" t="s">
        <v>117</v>
      </c>
      <c r="AD42" s="3"/>
      <c r="AE42" s="3"/>
      <c r="AF42" s="3"/>
      <c r="AG42" s="3"/>
      <c r="AI42" s="3"/>
      <c r="AJ42" s="3"/>
      <c r="AK42" s="3"/>
      <c r="AL42" t="str">
        <f>IF(AA42&gt;0,AA42," ")</f>
        <v> </v>
      </c>
      <c r="AM42" s="3"/>
      <c r="AN42" s="3"/>
    </row>
    <row r="43" spans="1:46" ht="12.75">
      <c r="A43" s="2" t="str">
        <f t="shared" si="1"/>
        <v> </v>
      </c>
      <c r="B43" s="2" t="str">
        <f t="shared" si="2"/>
        <v> </v>
      </c>
      <c r="AA43" s="4"/>
      <c r="AB43" s="8" t="s">
        <v>119</v>
      </c>
      <c r="AC43" s="3"/>
      <c r="AD43" s="3"/>
      <c r="AE43" s="3"/>
      <c r="AF43" s="3"/>
      <c r="AG43" s="3"/>
      <c r="AI43" t="str">
        <f>IF(AA43&gt;0,1," ")</f>
        <v> </v>
      </c>
      <c r="AJ43" s="3"/>
      <c r="AK43" s="3"/>
      <c r="AL43" s="3"/>
      <c r="AM43" s="3"/>
      <c r="AN43" s="3"/>
      <c r="AT43" t="str">
        <f>IF($AA43&gt;0,$AA43," ")</f>
        <v> </v>
      </c>
    </row>
    <row r="44" spans="1:40" ht="12.75">
      <c r="A44" s="2" t="str">
        <f t="shared" si="1"/>
        <v> </v>
      </c>
      <c r="B44" s="2" t="str">
        <f t="shared" si="2"/>
        <v> </v>
      </c>
      <c r="AA44" s="4"/>
      <c r="AB44" s="8" t="s">
        <v>121</v>
      </c>
      <c r="AC44" s="3"/>
      <c r="AD44" s="3"/>
      <c r="AE44" s="3"/>
      <c r="AF44" s="3"/>
      <c r="AG44" s="3"/>
      <c r="AI44" t="str">
        <f>IF(AA44&gt;0,1," ")</f>
        <v> </v>
      </c>
      <c r="AJ44" s="3"/>
      <c r="AK44" s="3"/>
      <c r="AL44" s="3"/>
      <c r="AM44" s="3"/>
      <c r="AN44" s="3"/>
    </row>
    <row r="45" spans="1:41" ht="12.75">
      <c r="A45" s="2" t="str">
        <f t="shared" si="1"/>
        <v> </v>
      </c>
      <c r="B45" s="2" t="str">
        <f t="shared" si="2"/>
        <v> </v>
      </c>
      <c r="AA45" s="4"/>
      <c r="AB45" s="2" t="s">
        <v>123</v>
      </c>
      <c r="AE45" t="str">
        <f>IF(AA45&gt;0,1," ")</f>
        <v> </v>
      </c>
      <c r="AH45" t="str">
        <f>IF($AA45&gt;0,$AA45," ")</f>
        <v> </v>
      </c>
      <c r="AK45" t="str">
        <f>IF(AA45&gt;0,AA45," ")</f>
        <v> </v>
      </c>
      <c r="AO45" t="str">
        <f>IF($AA45&gt;0,$AA45," ")</f>
        <v> </v>
      </c>
    </row>
    <row r="46" spans="1:42" ht="12.75">
      <c r="A46" s="2" t="str">
        <f t="shared" si="1"/>
        <v> </v>
      </c>
      <c r="B46" s="2" t="str">
        <f t="shared" si="2"/>
        <v> </v>
      </c>
      <c r="AA46" s="4"/>
      <c r="AB46" s="8" t="s">
        <v>125</v>
      </c>
      <c r="AC46" s="3"/>
      <c r="AD46" s="3"/>
      <c r="AE46" s="3"/>
      <c r="AF46" s="3"/>
      <c r="AG46" s="3"/>
      <c r="AH46" t="str">
        <f>IF($AA46&gt;0,$AA46," ")</f>
        <v> </v>
      </c>
      <c r="AI46" s="3"/>
      <c r="AJ46" s="3"/>
      <c r="AK46" s="3"/>
      <c r="AL46" s="3"/>
      <c r="AM46" s="3"/>
      <c r="AN46" s="3"/>
      <c r="AO46" s="3"/>
      <c r="AP46" s="3"/>
    </row>
    <row r="47" spans="1:94" ht="12.75">
      <c r="A47" s="2" t="str">
        <f>IF(CM30&gt;0,CM30," ")</f>
        <v> </v>
      </c>
      <c r="B47" s="2" t="str">
        <f>IF(CM30&gt;0,CN30," ")</f>
        <v> </v>
      </c>
      <c r="T47" s="2"/>
      <c r="AA47" s="4"/>
      <c r="AB47" s="2" t="s">
        <v>127</v>
      </c>
      <c r="AE47" t="str">
        <f>IF(AA47&gt;0,1," ")</f>
        <v> </v>
      </c>
      <c r="AH47" t="str">
        <f>IF($AA47&gt;0,$AA47," ")</f>
        <v> </v>
      </c>
      <c r="AK47" t="str">
        <f>IF(AA47&gt;0,AA47," ")</f>
        <v> </v>
      </c>
      <c r="AO47" t="str">
        <f>IF($AA47&gt;0,$AA47," ")</f>
        <v> </v>
      </c>
      <c r="CO47" s="8"/>
      <c r="CP47" s="8"/>
    </row>
    <row r="48" spans="1:43" ht="12.75">
      <c r="A48" s="2" t="str">
        <f t="shared" si="1"/>
        <v> </v>
      </c>
      <c r="B48" s="2" t="str">
        <f t="shared" si="2"/>
        <v> </v>
      </c>
      <c r="AA48" s="4"/>
      <c r="AB48" s="2" t="s">
        <v>129</v>
      </c>
      <c r="AE48" t="str">
        <f>IF(AA48&gt;0,1," ")</f>
        <v> </v>
      </c>
      <c r="AJ48" t="str">
        <f>IF(AA48&gt;0,AA48," ")</f>
        <v> </v>
      </c>
      <c r="AM48" t="str">
        <f>IF(AA48&gt;0,AA48," ")</f>
        <v> </v>
      </c>
      <c r="AQ48" t="str">
        <f>IF($AA48&gt;0,$AA48," ")</f>
        <v> </v>
      </c>
    </row>
    <row r="49" spans="1:46" ht="12.75">
      <c r="A49" s="2" t="str">
        <f t="shared" si="1"/>
        <v> </v>
      </c>
      <c r="B49" s="2" t="str">
        <f t="shared" si="2"/>
        <v> </v>
      </c>
      <c r="AA49" s="4"/>
      <c r="AB49" s="2" t="s">
        <v>131</v>
      </c>
      <c r="AL49" t="str">
        <f>IF(AA49&gt;0,AA49," ")</f>
        <v> </v>
      </c>
      <c r="AN49" t="str">
        <f>IF(AA49&gt;0,AA49," ")</f>
        <v> </v>
      </c>
      <c r="AT49" t="str">
        <f>IF($AA49&gt;0,$AA49," ")</f>
        <v> </v>
      </c>
    </row>
    <row r="50" spans="1:46" ht="12.75">
      <c r="A50" s="2" t="str">
        <f t="shared" si="1"/>
        <v> </v>
      </c>
      <c r="B50" s="2" t="str">
        <f t="shared" si="2"/>
        <v> </v>
      </c>
      <c r="AA50" s="4"/>
      <c r="AB50" s="2" t="s">
        <v>43</v>
      </c>
      <c r="AJ50" t="str">
        <f>IF(AA50&gt;0,AA50," ")</f>
        <v> </v>
      </c>
      <c r="AO50" s="3"/>
      <c r="AP50" s="3"/>
      <c r="AT50" t="str">
        <f>IF($AA50&gt;0,$AA50," ")</f>
        <v> </v>
      </c>
    </row>
    <row r="51" spans="1:40" ht="12.75">
      <c r="A51" t="s">
        <v>136</v>
      </c>
      <c r="AA51" s="4"/>
      <c r="AB51" s="8" t="s">
        <v>134</v>
      </c>
      <c r="AC51" t="str">
        <f>IF(AA51&gt;0,1," ")</f>
        <v> </v>
      </c>
      <c r="AD51" s="3"/>
      <c r="AE51" s="3"/>
      <c r="AF51" s="3"/>
      <c r="AG51" s="3"/>
      <c r="AI51" s="3"/>
      <c r="AJ51" s="3"/>
      <c r="AK51" s="3"/>
      <c r="AL51" t="str">
        <f>IF(AA51&gt;0,AA51," ")</f>
        <v> </v>
      </c>
      <c r="AM51" s="3"/>
      <c r="AN51" s="3"/>
    </row>
    <row r="52" spans="1:94" ht="12.75">
      <c r="A52" t="s">
        <v>139</v>
      </c>
      <c r="B52" t="s">
        <v>140</v>
      </c>
      <c r="G52" t="s">
        <v>141</v>
      </c>
      <c r="H52" t="s">
        <v>142</v>
      </c>
      <c r="I52" s="3"/>
      <c r="J52" s="3"/>
      <c r="K52" s="3"/>
      <c r="L52" s="3"/>
      <c r="AA52" s="4"/>
      <c r="AB52" s="2" t="s">
        <v>137</v>
      </c>
      <c r="AD52" t="str">
        <f>IF(AA52&gt;0,1," ")</f>
        <v> </v>
      </c>
      <c r="AI52" t="str">
        <f>IF(AA52&gt;0,1," ")</f>
        <v> </v>
      </c>
      <c r="AL52" t="str">
        <f>IF(AA52&gt;0,AA52," ")</f>
        <v> </v>
      </c>
      <c r="AN52" t="str">
        <f>IF(AA52&gt;0,AA52," ")</f>
        <v> </v>
      </c>
      <c r="CO52" s="8"/>
      <c r="CP52" s="8"/>
    </row>
    <row r="53" spans="1:40" ht="12.75">
      <c r="A53">
        <f>IF($D$10&gt;1,20,"")</f>
      </c>
      <c r="G53">
        <f>IF($D$6=0,"",IF($D$13&lt;6,20,""))</f>
        <v>20</v>
      </c>
      <c r="AA53" s="4"/>
      <c r="AB53" s="8" t="s">
        <v>143</v>
      </c>
      <c r="AC53" s="3"/>
      <c r="AD53" s="3"/>
      <c r="AE53" s="3"/>
      <c r="AF53" s="3"/>
      <c r="AG53" s="3"/>
      <c r="AH53" t="str">
        <f>IF($AA53&gt;0,$AA53," ")</f>
        <v> </v>
      </c>
      <c r="AI53" s="3"/>
      <c r="AJ53" s="3"/>
      <c r="AK53" s="3"/>
      <c r="AL53" s="3"/>
      <c r="AM53" s="3"/>
      <c r="AN53" s="3"/>
    </row>
    <row r="54" spans="1:40" ht="12.75">
      <c r="A54">
        <f>IF($D$10=1,10,"")</f>
        <v>10</v>
      </c>
      <c r="G54">
        <f>IF(AND($D$13&gt;5,$D$13&lt;23),10,"")</f>
      </c>
      <c r="AA54" s="4"/>
      <c r="AB54" s="8" t="s">
        <v>145</v>
      </c>
      <c r="AC54" s="3"/>
      <c r="AD54" s="3"/>
      <c r="AE54" s="3"/>
      <c r="AF54" s="3"/>
      <c r="AG54" s="3"/>
      <c r="AI54" t="str">
        <f>IF(AA54&gt;0,1," ")</f>
        <v> </v>
      </c>
      <c r="AJ54" s="3"/>
      <c r="AK54" s="3"/>
      <c r="AL54" t="str">
        <f>IF(AA54&gt;0,AA54," ")</f>
        <v> </v>
      </c>
      <c r="AM54" s="3"/>
      <c r="AN54" s="3"/>
    </row>
    <row r="55" spans="1:46" ht="12.75">
      <c r="A55">
        <f>IF($D$10=0,0,"")</f>
      </c>
      <c r="G55">
        <f>IF($D$13&gt;22,0,"")</f>
      </c>
      <c r="AA55" s="4"/>
      <c r="AB55" s="2" t="s">
        <v>147</v>
      </c>
      <c r="AL55" t="str">
        <f>IF(AA55&gt;0,AA55," ")</f>
        <v> </v>
      </c>
      <c r="AN55" t="str">
        <f>IF(AA55&gt;0,AA55," ")</f>
        <v> </v>
      </c>
      <c r="AT55" t="str">
        <f>IF($AA55&gt;0,$AA55," ")</f>
        <v> </v>
      </c>
    </row>
    <row r="56" spans="27:46" ht="12.75">
      <c r="AA56" s="4"/>
      <c r="AB56" s="2" t="s">
        <v>149</v>
      </c>
      <c r="AD56" t="str">
        <f>IF(AA56&gt;0,1," ")</f>
        <v> </v>
      </c>
      <c r="AL56" t="str">
        <f>IF(AA56&gt;0,AA56," ")</f>
        <v> </v>
      </c>
      <c r="AO56" s="3"/>
      <c r="AP56" s="3"/>
      <c r="AT56" t="str">
        <f>IF($AA56&gt;0,$AA56," ")</f>
        <v> </v>
      </c>
    </row>
    <row r="57" spans="27:46" ht="12.75">
      <c r="AA57" s="4"/>
      <c r="AB57" s="2" t="s">
        <v>151</v>
      </c>
      <c r="AJ57" t="str">
        <f>IF(AA57&gt;0,AA57," ")</f>
        <v> </v>
      </c>
      <c r="AM57" t="str">
        <f>IF(AA57&gt;0,AA57," ")</f>
        <v> </v>
      </c>
      <c r="AT57" t="str">
        <f>IF($AA57&gt;0,$AA57," ")</f>
        <v> </v>
      </c>
    </row>
    <row r="58" spans="27:94" ht="12.75">
      <c r="AA58" s="4"/>
      <c r="AB58" s="2" t="s">
        <v>153</v>
      </c>
      <c r="AL58" t="str">
        <f>IF(AA58&gt;0,AA58," ")</f>
        <v> </v>
      </c>
      <c r="AS58" t="str">
        <f>IF($AA58&gt;0,$AA58," ")</f>
        <v> </v>
      </c>
      <c r="CO58" s="8"/>
      <c r="CP58" s="8"/>
    </row>
    <row r="59" spans="1:37" ht="12.75">
      <c r="A59" t="s">
        <v>157</v>
      </c>
      <c r="B59" t="s">
        <v>158</v>
      </c>
      <c r="G59" t="s">
        <v>159</v>
      </c>
      <c r="H59" t="s">
        <v>160</v>
      </c>
      <c r="AA59" s="4"/>
      <c r="AB59" s="2" t="s">
        <v>155</v>
      </c>
      <c r="AK59" t="str">
        <f>IF(AA59&gt;0,AA59," ")</f>
        <v> </v>
      </c>
    </row>
    <row r="60" spans="1:40" ht="12.75">
      <c r="A60">
        <f>IF($D$14&gt;45,20,"")</f>
        <v>20</v>
      </c>
      <c r="H60" t="s">
        <v>163</v>
      </c>
      <c r="I60" s="3"/>
      <c r="J60" s="3"/>
      <c r="L60" s="3"/>
      <c r="AA60" s="4"/>
      <c r="AB60" s="8" t="s">
        <v>161</v>
      </c>
      <c r="AC60" s="3"/>
      <c r="AD60" s="3"/>
      <c r="AE60" s="3"/>
      <c r="AF60" s="3"/>
      <c r="AG60" s="3"/>
      <c r="AJ60" s="3"/>
      <c r="AK60" s="3"/>
      <c r="AL60" t="str">
        <f>IF(AA60&gt;0,AA60," ")</f>
        <v> </v>
      </c>
      <c r="AM60" s="3"/>
      <c r="AN60" s="3"/>
    </row>
    <row r="61" spans="1:40" ht="12.75">
      <c r="A61">
        <f>IF(AND($D$14&gt;14,$D$14&lt;46),10,"")</f>
      </c>
      <c r="G61">
        <f>IF($D$12&gt;85,20,"")</f>
        <v>20</v>
      </c>
      <c r="AA61" s="4"/>
      <c r="AB61" s="8" t="s">
        <v>164</v>
      </c>
      <c r="AC61" s="3"/>
      <c r="AD61" s="3"/>
      <c r="AE61" s="3"/>
      <c r="AF61" s="3"/>
      <c r="AG61" s="3"/>
      <c r="AI61" t="str">
        <f>IF(AA61&gt;0,1," ")</f>
        <v> </v>
      </c>
      <c r="AJ61" s="3"/>
      <c r="AK61" s="3"/>
      <c r="AL61" t="str">
        <f>IF(AA61&gt;0,AA61," ")</f>
        <v> </v>
      </c>
      <c r="AM61" s="3"/>
      <c r="AN61" s="3"/>
    </row>
    <row r="62" spans="1:40" ht="12.75">
      <c r="A62">
        <f>IF($D$14&lt;15,0,"")</f>
      </c>
      <c r="G62">
        <f>IF(AND($D$12&gt;42,$D$12&lt;86),10,"")</f>
      </c>
      <c r="AA62" s="4"/>
      <c r="AB62" s="2" t="s">
        <v>166</v>
      </c>
      <c r="AD62" t="str">
        <f>IF(AA62&gt;0,1," ")</f>
        <v> </v>
      </c>
      <c r="AI62" t="str">
        <f>IF(AA62&gt;0,1," ")</f>
        <v> </v>
      </c>
      <c r="AL62" t="str">
        <f>IF(AA62&gt;0,AA62," ")</f>
        <v> </v>
      </c>
      <c r="AN62" t="str">
        <f>IF(AA62&gt;0,AA62," ")</f>
        <v> </v>
      </c>
    </row>
    <row r="63" spans="7:40" ht="12.75">
      <c r="G63">
        <f>IF($D$12&lt;43,0,"")</f>
      </c>
      <c r="AA63" s="4"/>
      <c r="AB63" s="8" t="s">
        <v>168</v>
      </c>
      <c r="AC63" s="3"/>
      <c r="AD63" s="3"/>
      <c r="AE63" s="3"/>
      <c r="AF63" s="3"/>
      <c r="AG63" s="3"/>
      <c r="AI63" s="3"/>
      <c r="AJ63" s="3"/>
      <c r="AK63" s="3"/>
      <c r="AL63" s="3"/>
      <c r="AM63" s="3"/>
      <c r="AN63" s="3"/>
    </row>
    <row r="64" spans="27:46" ht="12.75">
      <c r="AA64" s="4"/>
      <c r="AB64" s="2" t="s">
        <v>170</v>
      </c>
      <c r="AC64" t="str">
        <f>IF(AA64&gt;0,1," ")</f>
        <v> </v>
      </c>
      <c r="AL64" t="str">
        <f>IF(AA64&gt;0,AA64," ")</f>
        <v> </v>
      </c>
      <c r="AN64" t="str">
        <f>IF(AA64&gt;0,AA64," ")</f>
        <v> </v>
      </c>
      <c r="AT64" t="str">
        <f>IF($AA64&gt;0,$AA64," ")</f>
        <v> </v>
      </c>
    </row>
    <row r="65" spans="27:46" ht="12.75">
      <c r="AA65" s="4"/>
      <c r="AB65" s="2" t="s">
        <v>172</v>
      </c>
      <c r="AJ65" t="str">
        <f>IF(AA65&gt;0,AA65," ")</f>
        <v> </v>
      </c>
      <c r="AM65" t="str">
        <f>IF(AA65&gt;0,AA65," ")</f>
        <v> </v>
      </c>
      <c r="AT65" t="str">
        <f>IF($AA65&gt;0,$AA65," ")</f>
        <v> </v>
      </c>
    </row>
    <row r="66" spans="1:40" ht="12.75">
      <c r="A66" t="s">
        <v>176</v>
      </c>
      <c r="B66" t="s">
        <v>177</v>
      </c>
      <c r="AA66" s="4"/>
      <c r="AB66" s="8" t="s">
        <v>174</v>
      </c>
      <c r="AC66" s="3"/>
      <c r="AD66" s="3"/>
      <c r="AE66" s="3"/>
      <c r="AF66" s="3"/>
      <c r="AG66" s="3"/>
      <c r="AI66" s="3"/>
      <c r="AJ66" s="3"/>
      <c r="AK66" s="3"/>
      <c r="AL66" t="str">
        <f>IF(AA66&gt;0,AA66," ")</f>
        <v> </v>
      </c>
      <c r="AM66" s="3"/>
      <c r="AN66" s="3"/>
    </row>
    <row r="67" spans="1:39" ht="12.75">
      <c r="A67">
        <f>IF($D$11&gt;95,20,"")</f>
      </c>
      <c r="AA67" s="4"/>
      <c r="AB67" s="2" t="s">
        <v>178</v>
      </c>
      <c r="AE67" t="str">
        <f>IF(AA67&gt;0,1," ")</f>
        <v> </v>
      </c>
      <c r="AJ67" t="str">
        <f>IF(AA67&gt;0,AA67," ")</f>
        <v> </v>
      </c>
      <c r="AM67" t="str">
        <f>IF(AA67&gt;0,AA67," ")</f>
        <v> </v>
      </c>
    </row>
    <row r="68" spans="1:40" ht="12.75">
      <c r="A68">
        <f>IF(AND($D$11&gt;4,$D$11&lt;96),10,"")</f>
        <v>10</v>
      </c>
      <c r="AA68" s="4"/>
      <c r="AB68" s="8" t="s">
        <v>180</v>
      </c>
      <c r="AC68" s="3"/>
      <c r="AD68" s="3"/>
      <c r="AE68" t="str">
        <f>IF(AA68&gt;0,1," ")</f>
        <v> </v>
      </c>
      <c r="AF68" s="3"/>
      <c r="AG68" s="3"/>
      <c r="AI68" s="3"/>
      <c r="AJ68" s="3"/>
      <c r="AK68" s="3"/>
      <c r="AL68" s="3"/>
      <c r="AM68" s="3"/>
      <c r="AN68" s="3"/>
    </row>
    <row r="69" spans="1:37" ht="12.75">
      <c r="A69">
        <f>IF($D$11&lt;5,0,"")</f>
      </c>
      <c r="AA69" s="4"/>
      <c r="AB69" s="2" t="s">
        <v>182</v>
      </c>
      <c r="AK69" t="str">
        <f>IF(AA69&gt;0,AA69," ")</f>
        <v> </v>
      </c>
    </row>
    <row r="70" spans="27:42" ht="12.75">
      <c r="AA70" s="4"/>
      <c r="AB70" s="8" t="s">
        <v>184</v>
      </c>
      <c r="AC70" s="3"/>
      <c r="AD70" s="3"/>
      <c r="AE70" s="3"/>
      <c r="AF70" s="3"/>
      <c r="AG70" s="3"/>
      <c r="AI70" t="str">
        <f>IF(AA70&gt;0,1," ")</f>
        <v> </v>
      </c>
      <c r="AJ70" s="3"/>
      <c r="AK70" s="3"/>
      <c r="AL70" t="str">
        <f>IF(AA70&gt;0,AA70," ")</f>
        <v> </v>
      </c>
      <c r="AM70" s="3"/>
      <c r="AN70" t="str">
        <f>IF(AA70&gt;0,AA70," ")</f>
        <v> </v>
      </c>
      <c r="AO70" s="3"/>
      <c r="AP70" s="3"/>
    </row>
    <row r="71" spans="27:46" ht="12.75">
      <c r="AA71" s="4"/>
      <c r="AB71" s="2" t="s">
        <v>186</v>
      </c>
      <c r="AC71" t="str">
        <f>IF(AA71&gt;0,1," ")</f>
        <v> </v>
      </c>
      <c r="AI71" t="str">
        <f>IF(AA71&gt;0,1," ")</f>
        <v> </v>
      </c>
      <c r="AL71" t="str">
        <f>IF(AA71&gt;0,AA71," ")</f>
        <v> </v>
      </c>
      <c r="AN71" t="str">
        <f>IF(AA71&gt;0,AA71," ")</f>
        <v> </v>
      </c>
      <c r="AO71" s="3"/>
      <c r="AP71" s="3"/>
      <c r="AT71" t="str">
        <f>IF($AA71&gt;0,$AA71," ")</f>
        <v> </v>
      </c>
    </row>
    <row r="72" spans="27:94" ht="12.75">
      <c r="AA72" s="4"/>
      <c r="AB72" s="2" t="s">
        <v>188</v>
      </c>
      <c r="AF72" t="str">
        <f>IF(AA72&gt;0,1," ")</f>
        <v> </v>
      </c>
      <c r="AJ72" t="str">
        <f>IF(AA72&gt;0,AA72," ")</f>
        <v> </v>
      </c>
      <c r="AL72" t="str">
        <f>IF(AA72&gt;0,AA72," ")</f>
        <v> </v>
      </c>
      <c r="AO72" s="3"/>
      <c r="AP72" s="3"/>
      <c r="AT72" t="str">
        <f>IF($AA72&gt;0,$AA72," ")</f>
        <v> </v>
      </c>
      <c r="CO72" s="8"/>
      <c r="CP72" s="8"/>
    </row>
    <row r="73" spans="27:94" ht="12.75">
      <c r="AA73" s="4"/>
      <c r="AB73" s="8" t="s">
        <v>190</v>
      </c>
      <c r="AC73" t="str">
        <f>IF(AA73&gt;0,1," ")</f>
        <v> </v>
      </c>
      <c r="AD73" s="3"/>
      <c r="AE73" s="3"/>
      <c r="AF73" s="3"/>
      <c r="AG73" s="3"/>
      <c r="AI73" t="str">
        <f>IF(AA73&gt;0,1," ")</f>
        <v> </v>
      </c>
      <c r="AJ73" s="3"/>
      <c r="AK73" s="3"/>
      <c r="AL73" s="3"/>
      <c r="AM73" t="str">
        <f>IF(AA73&gt;0,AA73," ")</f>
        <v> </v>
      </c>
      <c r="AN73" s="3"/>
      <c r="AO73" s="3"/>
      <c r="AP73" s="3"/>
      <c r="CO73" s="8"/>
      <c r="CP73" s="8"/>
    </row>
    <row r="74" spans="27:94" ht="12.75">
      <c r="AA74" s="4"/>
      <c r="AB74" s="2" t="s">
        <v>192</v>
      </c>
      <c r="AL74" t="str">
        <f>IF(AA74&gt;0,AA74," ")</f>
        <v> </v>
      </c>
      <c r="AO74" s="3"/>
      <c r="AP74" s="3"/>
      <c r="AT74" t="str">
        <f>IF($AA74&gt;0,$AA74," ")</f>
        <v> </v>
      </c>
      <c r="CO74" s="8"/>
      <c r="CP74" s="8"/>
    </row>
    <row r="75" spans="27:94" ht="12.75">
      <c r="AA75" s="4"/>
      <c r="AB75" s="2" t="s">
        <v>194</v>
      </c>
      <c r="AD75" t="str">
        <f>IF(AA75&gt;0,1," ")</f>
        <v> </v>
      </c>
      <c r="AI75" t="str">
        <f>IF(AA75&gt;0,1," ")</f>
        <v> </v>
      </c>
      <c r="AL75" t="str">
        <f>IF(AA75&gt;0,AA75," ")</f>
        <v> </v>
      </c>
      <c r="AO75" s="3"/>
      <c r="AP75" s="3"/>
      <c r="AT75" t="str">
        <f>IF($AA75&gt;0,$AA75," ")</f>
        <v> </v>
      </c>
      <c r="CO75" s="8"/>
      <c r="CP75" s="8"/>
    </row>
    <row r="76" spans="27:94" ht="12.75">
      <c r="AA76" s="4"/>
      <c r="AB76" s="8" t="s">
        <v>196</v>
      </c>
      <c r="AC76" s="3"/>
      <c r="AD76" s="3"/>
      <c r="AE76" s="3"/>
      <c r="AF76" s="3"/>
      <c r="AG76" s="3"/>
      <c r="AI76" s="3"/>
      <c r="AJ76" s="3"/>
      <c r="AK76" s="3"/>
      <c r="AL76" t="str">
        <f>IF(AA76&gt;0,AA76," ")</f>
        <v> </v>
      </c>
      <c r="AM76" s="3"/>
      <c r="AN76" s="3"/>
      <c r="CO76" s="8"/>
      <c r="CP76" s="8"/>
    </row>
    <row r="77" spans="27:94" ht="12.75">
      <c r="AA77" s="4"/>
      <c r="AB77" s="2" t="s">
        <v>33</v>
      </c>
      <c r="AD77" t="str">
        <f>IF(AA77&gt;0,1," ")</f>
        <v> </v>
      </c>
      <c r="AL77" t="str">
        <f>IF(AA77&gt;0,AA77," ")</f>
        <v> </v>
      </c>
      <c r="AO77" s="3"/>
      <c r="AP77" s="3"/>
      <c r="AT77" t="str">
        <f>IF($AA77&gt;0,$AA77," ")</f>
        <v> </v>
      </c>
      <c r="CO77" s="8"/>
      <c r="CP77" s="8"/>
    </row>
    <row r="78" spans="27:42" ht="12.75">
      <c r="AA78" s="4"/>
      <c r="AB78" s="8" t="s">
        <v>199</v>
      </c>
      <c r="AC78" s="3"/>
      <c r="AD78" s="3"/>
      <c r="AE78" s="3"/>
      <c r="AF78" s="3"/>
      <c r="AG78" s="3"/>
      <c r="AH78" t="str">
        <f>IF($AA78&gt;0,$AA78," ")</f>
        <v> </v>
      </c>
      <c r="AI78" s="3"/>
      <c r="AJ78" s="3"/>
      <c r="AK78" s="3"/>
      <c r="AL78" s="3"/>
      <c r="AM78" s="3"/>
      <c r="AN78" s="3"/>
      <c r="AO78" s="3"/>
      <c r="AP78" s="3"/>
    </row>
    <row r="79" spans="27:94" ht="12.75">
      <c r="AA79" s="4"/>
      <c r="AB79" s="8" t="s">
        <v>201</v>
      </c>
      <c r="AC79" s="3"/>
      <c r="AD79" s="3"/>
      <c r="AE79" s="3"/>
      <c r="AF79" s="3"/>
      <c r="AG79" s="3"/>
      <c r="AI79" s="3"/>
      <c r="AJ79" s="3"/>
      <c r="AK79" s="3"/>
      <c r="AL79" t="str">
        <f>IF(AA79&gt;0,AA79," ")</f>
        <v> </v>
      </c>
      <c r="AM79" s="3"/>
      <c r="AN79" t="str">
        <f>IF(AA79&gt;0,AA79," ")</f>
        <v> </v>
      </c>
      <c r="AS79" t="str">
        <f>IF($AA79&gt;0,$AA79," ")</f>
        <v> </v>
      </c>
      <c r="CO79" s="8"/>
      <c r="CP79" s="8"/>
    </row>
    <row r="80" spans="27:94" ht="12.75">
      <c r="AA80" s="4"/>
      <c r="AB80" s="2" t="s">
        <v>203</v>
      </c>
      <c r="AC80" t="str">
        <f>IF(AA80&gt;0,1," ")</f>
        <v> </v>
      </c>
      <c r="AL80" t="str">
        <f>IF(AA80&gt;0,AA80," ")</f>
        <v> </v>
      </c>
      <c r="AO80" s="3"/>
      <c r="AP80" s="3"/>
      <c r="CO80" s="8"/>
      <c r="CP80" s="8"/>
    </row>
    <row r="81" spans="27:42" ht="12.75">
      <c r="AA81" s="4"/>
      <c r="AB81" s="8" t="s">
        <v>205</v>
      </c>
      <c r="AC81" s="3"/>
      <c r="AD81" s="3"/>
      <c r="AE81" s="3"/>
      <c r="AF81" s="3"/>
      <c r="AG81" s="3"/>
      <c r="AI81" s="3"/>
      <c r="AJ81" s="3"/>
      <c r="AK81" s="3"/>
      <c r="AL81" t="str">
        <f>IF(AA81&gt;0,AA81," ")</f>
        <v> </v>
      </c>
      <c r="AM81" s="3"/>
      <c r="AN81" t="str">
        <f>IF(AA81&gt;0,AA81," ")</f>
        <v> </v>
      </c>
      <c r="AO81" s="3"/>
      <c r="AP81" s="3"/>
    </row>
    <row r="82" spans="27:44" ht="12.75">
      <c r="AA82" s="4"/>
      <c r="AB82" s="8" t="s">
        <v>207</v>
      </c>
      <c r="AC82" s="3"/>
      <c r="AD82" s="3"/>
      <c r="AE82" s="3"/>
      <c r="AF82" s="3"/>
      <c r="AG82" s="3"/>
      <c r="AH82" t="str">
        <f>IF($AA82&gt;0,$AA82," ")</f>
        <v> </v>
      </c>
      <c r="AI82" s="3"/>
      <c r="AJ82" s="3"/>
      <c r="AK82" t="str">
        <f>IF(AA82&gt;0,AA82," ")</f>
        <v> </v>
      </c>
      <c r="AL82" s="3"/>
      <c r="AM82" s="3"/>
      <c r="AN82" s="3"/>
      <c r="AR82" t="str">
        <f>IF($AA82&gt;0,$AA82," ")</f>
        <v> </v>
      </c>
    </row>
    <row r="83" spans="27:40" ht="12.75">
      <c r="AA83" s="4"/>
      <c r="AB83" s="8" t="s">
        <v>209</v>
      </c>
      <c r="AC83" s="3"/>
      <c r="AD83" s="3"/>
      <c r="AE83" s="3"/>
      <c r="AF83" s="3"/>
      <c r="AG83" s="3"/>
      <c r="AH83" t="str">
        <f>IF($AA83&gt;0,$AA83," ")</f>
        <v> </v>
      </c>
      <c r="AI83" s="3"/>
      <c r="AJ83" s="3"/>
      <c r="AK83" s="3"/>
      <c r="AL83" t="str">
        <f>IF(AA83&gt;0,AA83," ")</f>
        <v> </v>
      </c>
      <c r="AM83" s="3"/>
      <c r="AN83" s="3"/>
    </row>
    <row r="84" spans="27:94" ht="12.75">
      <c r="AA84" s="4"/>
      <c r="AB84" s="2" t="s">
        <v>211</v>
      </c>
      <c r="AK84" t="str">
        <f>IF(AA84&gt;0,AA84," ")</f>
        <v> </v>
      </c>
      <c r="AT84" t="str">
        <f>IF($AA84&gt;0,$AA84," ")</f>
        <v> </v>
      </c>
      <c r="CO84" s="8"/>
      <c r="CP84" s="8"/>
    </row>
    <row r="85" spans="27:94" ht="12.75">
      <c r="AA85" s="4"/>
      <c r="AB85" s="2" t="s">
        <v>213</v>
      </c>
      <c r="AO85" s="3"/>
      <c r="AP85" s="3"/>
      <c r="AT85" t="str">
        <f>IF($AA85&gt;0,$AA85," ")</f>
        <v> </v>
      </c>
      <c r="CO85" s="8"/>
      <c r="CP85" s="8"/>
    </row>
    <row r="86" spans="27:46" ht="12.75">
      <c r="AA86" s="4"/>
      <c r="AB86" s="2" t="s">
        <v>215</v>
      </c>
      <c r="AD86" t="str">
        <f>IF(AA86&gt;0,1," ")</f>
        <v> </v>
      </c>
      <c r="AI86" t="str">
        <f>IF(AA86&gt;0,1," ")</f>
        <v> </v>
      </c>
      <c r="AL86" t="str">
        <f>IF(AA86&gt;0,AA86," ")</f>
        <v> </v>
      </c>
      <c r="AO86" s="3"/>
      <c r="AP86" s="3"/>
      <c r="AT86" t="str">
        <f>IF($AA86&gt;0,$AA86," ")</f>
        <v> </v>
      </c>
    </row>
    <row r="87" spans="27:46" ht="12.75">
      <c r="AA87" s="4"/>
      <c r="AB87" s="2" t="s">
        <v>217</v>
      </c>
      <c r="AD87" t="str">
        <f>IF(AA87&gt;0,1," ")</f>
        <v> </v>
      </c>
      <c r="AL87" t="str">
        <f>IF(AA87&gt;0,AA87," ")</f>
        <v> </v>
      </c>
      <c r="AN87" t="str">
        <f>IF(AA87&gt;0,AA87," ")</f>
        <v> </v>
      </c>
      <c r="AT87" t="str">
        <f>IF($AA87&gt;0,$AA87," ")</f>
        <v> </v>
      </c>
    </row>
    <row r="88" spans="27:94" ht="12.75">
      <c r="AA88" s="4"/>
      <c r="AB88" s="2" t="s">
        <v>219</v>
      </c>
      <c r="AF88" t="str">
        <f>IF(AA88&gt;0,1," ")</f>
        <v> </v>
      </c>
      <c r="AI88" t="str">
        <f>IF(AA88&gt;0,1," ")</f>
        <v> </v>
      </c>
      <c r="AL88" t="str">
        <f>IF(AA88&gt;0,AA88," ")</f>
        <v> </v>
      </c>
      <c r="CO88" s="8"/>
      <c r="CP88" s="8"/>
    </row>
    <row r="89" spans="27:94" ht="12.75">
      <c r="AA89" s="4"/>
      <c r="AB89" s="2" t="s">
        <v>49</v>
      </c>
      <c r="AL89" t="str">
        <f>IF(AA89&gt;0,AA89," ")</f>
        <v> </v>
      </c>
      <c r="AN89" t="str">
        <f>IF(AA89&gt;0,AA89," ")</f>
        <v> </v>
      </c>
      <c r="AT89" t="str">
        <f>IF($AA89&gt;0,$AA89," ")</f>
        <v> </v>
      </c>
      <c r="CO89" s="8"/>
      <c r="CP89" s="8"/>
    </row>
    <row r="90" spans="27:40" ht="12.75">
      <c r="AA90" s="4"/>
      <c r="AB90" s="8" t="s">
        <v>222</v>
      </c>
      <c r="AC90" s="3"/>
      <c r="AD90" s="3"/>
      <c r="AE90" s="3"/>
      <c r="AF90" s="3"/>
      <c r="AG90" s="3"/>
      <c r="AI90" s="3"/>
      <c r="AJ90" s="3"/>
      <c r="AK90" t="str">
        <f>IF(AA90&gt;0,AA90," ")</f>
        <v> </v>
      </c>
      <c r="AL90" s="3"/>
      <c r="AM90" s="3"/>
      <c r="AN90" s="3"/>
    </row>
    <row r="91" spans="27:44" ht="12.75">
      <c r="AA91" s="4"/>
      <c r="AB91" s="8" t="s">
        <v>224</v>
      </c>
      <c r="AC91" t="str">
        <f>IF(AA91&gt;0,1," ")</f>
        <v> </v>
      </c>
      <c r="AD91" s="3"/>
      <c r="AE91" s="3"/>
      <c r="AF91" s="3"/>
      <c r="AG91" s="3"/>
      <c r="AI91" s="3"/>
      <c r="AJ91" s="3"/>
      <c r="AK91" s="3"/>
      <c r="AL91" t="str">
        <f>IF(AA91&gt;0,AA91," ")</f>
        <v> </v>
      </c>
      <c r="AM91" s="3"/>
      <c r="AN91" t="str">
        <f>IF(AA91&gt;0,AA91," ")</f>
        <v> </v>
      </c>
      <c r="AR91" t="str">
        <f>IF($AA91&gt;0,$AA91," ")</f>
        <v> </v>
      </c>
    </row>
    <row r="92" spans="27:94" ht="12.75">
      <c r="AA92" s="4"/>
      <c r="AB92" s="2" t="s">
        <v>226</v>
      </c>
      <c r="AL92" t="str">
        <f>IF(AA92&gt;0,AA92," ")</f>
        <v> </v>
      </c>
      <c r="AT92" t="str">
        <f>IF($AA92&gt;0,$AA92," ")</f>
        <v> </v>
      </c>
      <c r="CO92" s="8"/>
      <c r="CP92" s="8"/>
    </row>
    <row r="93" spans="27:40" ht="12.75">
      <c r="AA93" s="4"/>
      <c r="AB93" s="8" t="s">
        <v>228</v>
      </c>
      <c r="AC93" s="3"/>
      <c r="AD93" s="3"/>
      <c r="AE93" s="3"/>
      <c r="AF93" s="3"/>
      <c r="AG93" s="3"/>
      <c r="AI93" t="str">
        <f>IF(AA93&gt;0,1," ")</f>
        <v> </v>
      </c>
      <c r="AJ93" s="3"/>
      <c r="AK93" s="3"/>
      <c r="AL93" s="3"/>
      <c r="AM93" s="3"/>
      <c r="AN93" s="3"/>
    </row>
    <row r="94" spans="27:40" ht="12.75">
      <c r="AA94" s="4"/>
      <c r="AB94" s="8" t="s">
        <v>108</v>
      </c>
      <c r="AC94" s="3"/>
      <c r="AD94" s="3"/>
      <c r="AE94" s="3"/>
      <c r="AF94" s="3"/>
      <c r="AG94" s="3"/>
      <c r="AI94" s="3"/>
      <c r="AJ94" s="3"/>
      <c r="AK94" s="3"/>
      <c r="AL94" t="str">
        <f>IF(AA94&gt;0,AA94," ")</f>
        <v> </v>
      </c>
      <c r="AM94" s="3"/>
      <c r="AN94" s="3"/>
    </row>
    <row r="95" spans="27:45" ht="12.75">
      <c r="AA95" s="4"/>
      <c r="AB95" s="2" t="s">
        <v>106</v>
      </c>
      <c r="AI95" t="str">
        <f>IF(AA95&gt;0,1," ")</f>
        <v> </v>
      </c>
      <c r="AL95" t="str">
        <f>IF(AA95&gt;0,AA95," ")</f>
        <v> </v>
      </c>
      <c r="AS95" t="str">
        <f>IF($AA95&gt;0,$AA95," ")</f>
        <v> </v>
      </c>
    </row>
    <row r="96" spans="27:38" ht="12.75">
      <c r="AA96" s="4"/>
      <c r="AB96" s="2" t="s">
        <v>110</v>
      </c>
      <c r="AD96" t="str">
        <f>IF(AA96&gt;0,1," ")</f>
        <v> </v>
      </c>
      <c r="AL96" t="str">
        <f>IF(AA96&gt;0,AA96," ")</f>
        <v> </v>
      </c>
    </row>
    <row r="97" spans="27:45" ht="12.75">
      <c r="AA97" s="4"/>
      <c r="AB97" s="2" t="s">
        <v>114</v>
      </c>
      <c r="AI97" t="str">
        <f>IF(AA97&gt;0,1," ")</f>
        <v> </v>
      </c>
      <c r="AK97" t="str">
        <f>IF(AA97&gt;0,AA97," ")</f>
        <v> </v>
      </c>
      <c r="AS97" t="str">
        <f>IF($AA97&gt;0,$AA97," ")</f>
        <v> </v>
      </c>
    </row>
    <row r="98" spans="27:45" ht="12.75">
      <c r="AA98" s="4"/>
      <c r="AB98" s="8" t="s">
        <v>112</v>
      </c>
      <c r="AC98" s="3"/>
      <c r="AD98" s="3"/>
      <c r="AE98" s="3"/>
      <c r="AF98" s="3"/>
      <c r="AG98" s="3"/>
      <c r="AI98" t="str">
        <f>IF(AA98&gt;0,1," ")</f>
        <v> </v>
      </c>
      <c r="AJ98" s="3"/>
      <c r="AK98" s="3"/>
      <c r="AL98" s="3"/>
      <c r="AM98" s="3"/>
      <c r="AN98" s="3"/>
      <c r="AS98" t="str">
        <f>IF($AA98&gt;0,$AA98," ")</f>
        <v> </v>
      </c>
    </row>
    <row r="99" spans="27:40" ht="12.75">
      <c r="AA99" s="4"/>
      <c r="AB99" s="8" t="s">
        <v>99</v>
      </c>
      <c r="AC99" s="3"/>
      <c r="AD99" s="3"/>
      <c r="AE99" s="3"/>
      <c r="AF99" s="3"/>
      <c r="AG99" s="3"/>
      <c r="AI99" t="str">
        <f>IF(AA99&gt;0,1," ")</f>
        <v> </v>
      </c>
      <c r="AJ99" s="3"/>
      <c r="AK99" s="3"/>
      <c r="AL99" s="3"/>
      <c r="AM99" s="3"/>
      <c r="AN99" s="3"/>
    </row>
    <row r="100" spans="27:38" ht="12.75">
      <c r="AA100" s="4"/>
      <c r="AB100" s="2" t="s">
        <v>97</v>
      </c>
      <c r="AL100" t="str">
        <f>IF(AA100&gt;0,AA100," ")</f>
        <v> </v>
      </c>
    </row>
    <row r="101" spans="27:46" ht="12.75">
      <c r="AA101" s="4"/>
      <c r="AB101" s="2" t="s">
        <v>100</v>
      </c>
      <c r="AC101" t="str">
        <f>IF(AA101&gt;0,1," ")</f>
        <v> </v>
      </c>
      <c r="AI101" t="str">
        <f>IF(AA101&gt;0,1," ")</f>
        <v> </v>
      </c>
      <c r="AL101" t="str">
        <f>IF(AA101&gt;0,AA101," ")</f>
        <v> </v>
      </c>
      <c r="AN101" t="str">
        <f>IF(AA101&gt;0,AA101," ")</f>
        <v> </v>
      </c>
      <c r="AT101" t="str">
        <f>IF($AA101&gt;0,$AA101," ")</f>
        <v> </v>
      </c>
    </row>
    <row r="102" spans="27:46" ht="12.75">
      <c r="AA102" s="4"/>
      <c r="AB102" s="2" t="s">
        <v>104</v>
      </c>
      <c r="AK102" t="str">
        <f>IF(AA102&gt;0,AA102," ")</f>
        <v> </v>
      </c>
      <c r="AO102" s="3"/>
      <c r="AP102" s="3"/>
      <c r="AT102" t="str">
        <f>IF($AA102&gt;0,$AA102," ")</f>
        <v> </v>
      </c>
    </row>
    <row r="103" spans="27:45" ht="12.75">
      <c r="AA103" s="4"/>
      <c r="AB103" s="2" t="s">
        <v>102</v>
      </c>
      <c r="AO103" s="3"/>
      <c r="AP103" s="3"/>
      <c r="AS103" t="str">
        <f>IF($AA103&gt;0,$AA103," ")</f>
        <v> </v>
      </c>
    </row>
    <row r="104" spans="27:94" ht="12.75">
      <c r="AA104" s="4"/>
      <c r="AB104" s="2" t="s">
        <v>128</v>
      </c>
      <c r="AF104" t="str">
        <f>IF(AA104&gt;0,1," ")</f>
        <v> </v>
      </c>
      <c r="AL104" t="str">
        <f>IF(AA104&gt;0,AA104," ")</f>
        <v> </v>
      </c>
      <c r="CO104" s="8"/>
      <c r="CP104" s="8"/>
    </row>
    <row r="105" spans="27:94" ht="12.75">
      <c r="AA105" s="4"/>
      <c r="AB105" s="2" t="s">
        <v>126</v>
      </c>
      <c r="AI105" t="str">
        <f>IF(AA105&gt;0,1," ")</f>
        <v> </v>
      </c>
      <c r="AN105" t="str">
        <f>IF(AA105&gt;0,AA105," ")</f>
        <v> </v>
      </c>
      <c r="CO105" s="8"/>
      <c r="CP105" s="8"/>
    </row>
    <row r="106" spans="27:42" ht="12.75">
      <c r="AA106" s="4"/>
      <c r="AB106" s="8" t="s">
        <v>130</v>
      </c>
      <c r="AC106" s="3"/>
      <c r="AD106" s="3"/>
      <c r="AE106" s="3"/>
      <c r="AF106" s="3"/>
      <c r="AG106" s="3"/>
      <c r="AI106" s="3"/>
      <c r="AJ106" s="3"/>
      <c r="AK106" s="3"/>
      <c r="AL106" s="3"/>
      <c r="AM106" s="3"/>
      <c r="AN106" t="str">
        <f>IF(AA106&gt;0,AA106," ")</f>
        <v> </v>
      </c>
      <c r="AO106" s="3"/>
      <c r="AP106" s="3"/>
    </row>
    <row r="107" spans="27:38" ht="12.75">
      <c r="AA107" s="4"/>
      <c r="AB107" s="2" t="s">
        <v>133</v>
      </c>
      <c r="AI107" t="str">
        <f>IF(AA107&gt;0,1," ")</f>
        <v> </v>
      </c>
      <c r="AL107" t="str">
        <f>IF(AA107&gt;0,AA107," ")</f>
        <v> </v>
      </c>
    </row>
    <row r="108" spans="27:45" ht="12.75">
      <c r="AA108" s="4"/>
      <c r="AB108" s="2" t="s">
        <v>132</v>
      </c>
      <c r="AL108" t="str">
        <f>IF(AA108&gt;0,AA108," ")</f>
        <v> </v>
      </c>
      <c r="AS108" t="str">
        <f>IF($AA108&gt;0,$AA108," ")</f>
        <v> </v>
      </c>
    </row>
    <row r="109" spans="27:41" ht="12.75">
      <c r="AA109" s="4"/>
      <c r="AB109" s="2" t="s">
        <v>118</v>
      </c>
      <c r="AE109" t="str">
        <f>IF(AA109&gt;0,1," ")</f>
        <v> </v>
      </c>
      <c r="AH109" t="str">
        <f>IF($AA109&gt;0,$AA109," ")</f>
        <v> </v>
      </c>
      <c r="AK109" t="str">
        <f>IF(AA109&gt;0,AA109," ")</f>
        <v> </v>
      </c>
      <c r="AO109" t="str">
        <f>IF($AA109&gt;0,$AA109," ")</f>
        <v> </v>
      </c>
    </row>
    <row r="110" spans="27:42" ht="12.75">
      <c r="AA110" s="4"/>
      <c r="AB110" s="2" t="s">
        <v>116</v>
      </c>
      <c r="AL110" t="str">
        <f>IF(AA110&gt;0,AA110," ")</f>
        <v> </v>
      </c>
      <c r="AO110" s="3"/>
      <c r="AP110" s="3"/>
    </row>
    <row r="111" spans="27:94" ht="12.75">
      <c r="AA111" s="4"/>
      <c r="AB111" s="2" t="s">
        <v>120</v>
      </c>
      <c r="AL111" t="str">
        <f>IF(AA111&gt;0,AA111," ")</f>
        <v> </v>
      </c>
      <c r="CO111" s="8"/>
      <c r="CP111" s="8"/>
    </row>
    <row r="112" spans="27:94" ht="12.75">
      <c r="AA112" s="4"/>
      <c r="AB112" s="2" t="s">
        <v>124</v>
      </c>
      <c r="AI112" t="str">
        <f>IF(AA112&gt;0,1," ")</f>
        <v> </v>
      </c>
      <c r="CO112" s="8"/>
      <c r="CP112" s="8"/>
    </row>
    <row r="113" spans="27:46" ht="12.75">
      <c r="AA113" s="4"/>
      <c r="AB113" s="2" t="s">
        <v>122</v>
      </c>
      <c r="AF113" t="str">
        <f>IF(AA113&gt;0,1," ")</f>
        <v> </v>
      </c>
      <c r="AL113" t="str">
        <f>IF(AA113&gt;0,AA113," ")</f>
        <v> </v>
      </c>
      <c r="AT113" t="str">
        <f>IF($AA113&gt;0,$AA113," ")</f>
        <v> </v>
      </c>
    </row>
    <row r="114" spans="27:42" ht="12.75">
      <c r="AA114" s="4"/>
      <c r="AB114" s="8" t="s">
        <v>95</v>
      </c>
      <c r="AC114" s="3"/>
      <c r="AD114" s="3"/>
      <c r="AE114" s="3"/>
      <c r="AF114" s="3"/>
      <c r="AG114" s="3"/>
      <c r="AH114" t="str">
        <f>IF($AA114&gt;0,$AA114," ")</f>
        <v> </v>
      </c>
      <c r="AI114" s="3"/>
      <c r="AJ114" s="3"/>
      <c r="AK114" s="3"/>
      <c r="AL114" t="str">
        <f>IF(AA114&gt;0,AA114," ")</f>
        <v> </v>
      </c>
      <c r="AM114" s="3"/>
      <c r="AN114" s="3"/>
      <c r="AO114" s="3"/>
      <c r="AP114" s="3"/>
    </row>
    <row r="115" spans="27:42" ht="12.75">
      <c r="AA115" s="4"/>
      <c r="AB115" s="2" t="s">
        <v>63</v>
      </c>
      <c r="AC115" t="str">
        <f>IF(AA115&gt;0,1," ")</f>
        <v> </v>
      </c>
      <c r="AM115" t="str">
        <f>IF(AA115&gt;0,AA115," ")</f>
        <v> </v>
      </c>
      <c r="AO115" s="3"/>
      <c r="AP115" s="3"/>
    </row>
    <row r="116" spans="27:94" ht="12.75">
      <c r="AA116" s="4"/>
      <c r="AB116" s="2" t="s">
        <v>61</v>
      </c>
      <c r="AD116" t="str">
        <f>IF(AA116&gt;0,1," ")</f>
        <v> </v>
      </c>
      <c r="AI116" t="str">
        <f>IF(AA116&gt;0,1," ")</f>
        <v> </v>
      </c>
      <c r="AL116" t="str">
        <f>IF(AA116&gt;0,AA116," ")</f>
        <v> </v>
      </c>
      <c r="AN116" t="str">
        <f>IF(AA116&gt;0,AA116," ")</f>
        <v> </v>
      </c>
      <c r="AT116" t="str">
        <f>IF($AA116&gt;0,$AA116," ")</f>
        <v> </v>
      </c>
      <c r="CO116" s="8"/>
      <c r="CP116" s="8"/>
    </row>
    <row r="117" spans="27:94" ht="12.75">
      <c r="AA117" s="4"/>
      <c r="AB117" s="8" t="s">
        <v>68</v>
      </c>
      <c r="AC117" s="3"/>
      <c r="AD117" s="3"/>
      <c r="AE117" t="str">
        <f>IF(AA117&gt;0,1," ")</f>
        <v> </v>
      </c>
      <c r="AF117" s="3"/>
      <c r="AG117" s="3"/>
      <c r="AI117" s="3"/>
      <c r="AJ117" s="3"/>
      <c r="AK117" s="3"/>
      <c r="AL117" s="3"/>
      <c r="AM117" s="3"/>
      <c r="AN117" s="3"/>
      <c r="AO117" s="3"/>
      <c r="AP117" s="3"/>
      <c r="CO117" s="8"/>
      <c r="CP117" s="8"/>
    </row>
    <row r="118" spans="27:42" ht="12.75">
      <c r="AA118" s="4"/>
      <c r="AB118" s="2" t="s">
        <v>66</v>
      </c>
      <c r="AE118" t="str">
        <f>IF(AA118&gt;0,1," ")</f>
        <v> </v>
      </c>
      <c r="AH118" t="str">
        <f>IF($AA118&gt;0,$AA118," ")</f>
        <v> </v>
      </c>
      <c r="AK118" t="str">
        <f>IF(AA118&gt;0,AA118," ")</f>
        <v> </v>
      </c>
      <c r="AO118" t="str">
        <f>IF($AA118&gt;0,$AA118," ")</f>
        <v> </v>
      </c>
      <c r="AP118" s="3"/>
    </row>
    <row r="119" spans="27:94" ht="12.75">
      <c r="AA119" s="4"/>
      <c r="AB119" s="8" t="s">
        <v>58</v>
      </c>
      <c r="AC119" s="3"/>
      <c r="AD119" s="3"/>
      <c r="AE119" s="3"/>
      <c r="AF119" s="3"/>
      <c r="AG119" s="3"/>
      <c r="AI119" s="3"/>
      <c r="AJ119" t="str">
        <f>IF(AA119&gt;0,AA119," ")</f>
        <v> </v>
      </c>
      <c r="AK119" s="3"/>
      <c r="AL119" s="3"/>
      <c r="AM119" t="str">
        <f>IF(AA119&gt;0,AA119," ")</f>
        <v> </v>
      </c>
      <c r="AN119" s="3"/>
      <c r="AO119" s="3"/>
      <c r="AP119" s="3"/>
      <c r="CO119" s="8"/>
      <c r="CP119" s="8"/>
    </row>
    <row r="120" spans="27:94" ht="12.75">
      <c r="AA120" s="4"/>
      <c r="AB120" s="2" t="s">
        <v>52</v>
      </c>
      <c r="AL120" t="str">
        <f>IF(AA120&gt;0,AA120," ")</f>
        <v> </v>
      </c>
      <c r="CO120" s="8"/>
      <c r="CP120" s="8"/>
    </row>
    <row r="121" spans="27:94" ht="12.75">
      <c r="AA121" s="4"/>
      <c r="AB121" s="2" t="s">
        <v>55</v>
      </c>
      <c r="AI121" t="str">
        <f>IF(AA121&gt;0,1," ")</f>
        <v> </v>
      </c>
      <c r="AL121" t="str">
        <f>IF(AA121&gt;0,AA121," ")</f>
        <v> </v>
      </c>
      <c r="AN121" t="str">
        <f>IF(AA121&gt;0,AA121," ")</f>
        <v> </v>
      </c>
      <c r="AO121" s="3"/>
      <c r="AP121" s="3"/>
      <c r="AS121" t="str">
        <f>IF($AA121&gt;0,$AA121," ")</f>
        <v> </v>
      </c>
      <c r="CO121" s="8"/>
      <c r="CP121" s="8"/>
    </row>
    <row r="122" spans="27:40" ht="12.75">
      <c r="AA122" s="4"/>
      <c r="AB122" s="8" t="s">
        <v>71</v>
      </c>
      <c r="AC122" t="str">
        <f>IF(AA122&gt;0,1," ")</f>
        <v> </v>
      </c>
      <c r="AD122" s="3"/>
      <c r="AE122" s="3"/>
      <c r="AF122" s="3"/>
      <c r="AG122" s="3"/>
      <c r="AI122" s="3"/>
      <c r="AJ122" s="3"/>
      <c r="AK122" s="3"/>
      <c r="AL122" s="3"/>
      <c r="AM122" t="str">
        <f>IF(AA122&gt;0,AA122," ")</f>
        <v> </v>
      </c>
      <c r="AN122" s="3"/>
    </row>
    <row r="123" spans="27:94" ht="12.75">
      <c r="AA123" s="4"/>
      <c r="AB123" s="2" t="s">
        <v>87</v>
      </c>
      <c r="AD123" t="str">
        <f>IF(AA123&gt;0,1," ")</f>
        <v> </v>
      </c>
      <c r="AL123" t="str">
        <f>IF(AA123&gt;0,AA123," ")</f>
        <v> </v>
      </c>
      <c r="AN123" t="str">
        <f>IF(AA123&gt;0,AA123," ")</f>
        <v> </v>
      </c>
      <c r="CO123" s="8"/>
      <c r="CP123" s="8"/>
    </row>
    <row r="124" spans="27:40" ht="12.75">
      <c r="AA124" s="4"/>
      <c r="AB124" s="2" t="s">
        <v>85</v>
      </c>
      <c r="AC124" t="str">
        <f>IF(AA124&gt;0,1," ")</f>
        <v> </v>
      </c>
      <c r="AL124" t="str">
        <f>IF(AA124&gt;0,AA124," ")</f>
        <v> </v>
      </c>
      <c r="AN124" t="str">
        <f>IF(AA124&gt;0,AA124," ")</f>
        <v> </v>
      </c>
    </row>
    <row r="125" spans="27:40" ht="12.75">
      <c r="AA125" s="4"/>
      <c r="AB125" s="2" t="s">
        <v>89</v>
      </c>
      <c r="AL125" t="str">
        <f>IF(AA125&gt;0,AA125," ")</f>
        <v> </v>
      </c>
      <c r="AN125" t="str">
        <f>IF(AA125&gt;0,AA125," ")</f>
        <v> </v>
      </c>
    </row>
    <row r="126" spans="27:46" ht="12.75">
      <c r="AA126" s="4"/>
      <c r="AB126" s="2" t="s">
        <v>93</v>
      </c>
      <c r="AF126" t="str">
        <f>IF(AA126&gt;0,1," ")</f>
        <v> </v>
      </c>
      <c r="AI126" t="str">
        <f>IF(AA126&gt;0,1," ")</f>
        <v> </v>
      </c>
      <c r="AK126" t="str">
        <f>IF(AA126&gt;0,AA126," ")</f>
        <v> </v>
      </c>
      <c r="AO126" s="3"/>
      <c r="AP126" s="3"/>
      <c r="AT126" t="str">
        <f>IF($AA126&gt;0,$AA126," ")</f>
        <v> </v>
      </c>
    </row>
    <row r="127" spans="27:94" ht="12.75">
      <c r="AA127" s="4"/>
      <c r="AB127" s="2" t="s">
        <v>91</v>
      </c>
      <c r="AI127" t="str">
        <f>IF(AA127&gt;0,1," ")</f>
        <v> </v>
      </c>
      <c r="AL127" t="str">
        <f>IF(AA127&gt;0,AA127," ")</f>
        <v> </v>
      </c>
      <c r="AN127" t="str">
        <f>IF(AA127&gt;0,AA127," ")</f>
        <v> </v>
      </c>
      <c r="AO127" s="3"/>
      <c r="AP127" s="3"/>
      <c r="AT127" t="str">
        <f>IF($AA127&gt;0,$AA127," ")</f>
        <v> </v>
      </c>
      <c r="CO127" s="8"/>
      <c r="CP127" s="8"/>
    </row>
    <row r="128" spans="27:94" ht="12.75">
      <c r="AA128" s="4"/>
      <c r="AB128" s="8" t="s">
        <v>76</v>
      </c>
      <c r="AC128" s="3"/>
      <c r="AD128" s="3"/>
      <c r="AE128" s="3"/>
      <c r="AF128" s="3"/>
      <c r="AG128" s="3"/>
      <c r="AH128" t="str">
        <f>IF($AA128&gt;0,$AA128," ")</f>
        <v> </v>
      </c>
      <c r="AI128" s="3"/>
      <c r="AJ128" s="3"/>
      <c r="AK128" s="3"/>
      <c r="AL128" t="str">
        <f>IF(AA128&gt;0,AA128," ")</f>
        <v> </v>
      </c>
      <c r="AM128" s="3"/>
      <c r="AN128" s="3"/>
      <c r="CO128" s="8"/>
      <c r="CP128" s="8"/>
    </row>
    <row r="129" spans="27:40" ht="12.75">
      <c r="AA129" s="4"/>
      <c r="AB129" s="8" t="s">
        <v>73</v>
      </c>
      <c r="AC129" s="3"/>
      <c r="AD129" s="3"/>
      <c r="AE129" t="str">
        <f>IF(AA129&gt;0,1," ")</f>
        <v> </v>
      </c>
      <c r="AF129" s="3"/>
      <c r="AG129" s="3"/>
      <c r="AI129" s="3"/>
      <c r="AJ129" t="str">
        <f>IF(AA129&gt;0,AA129," ")</f>
        <v> </v>
      </c>
      <c r="AK129" s="3"/>
      <c r="AL129" s="3"/>
      <c r="AM129" t="str">
        <f>IF(AA129&gt;0,AA129," ")</f>
        <v> </v>
      </c>
      <c r="AN129" s="3"/>
    </row>
    <row r="130" spans="27:38" ht="12.75">
      <c r="AA130" s="4"/>
      <c r="AB130" s="2" t="s">
        <v>79</v>
      </c>
      <c r="AE130" t="str">
        <f>IF(AA130&gt;0,1," ")</f>
        <v> </v>
      </c>
      <c r="AL130" t="str">
        <f>IF(AA130&gt;0,AA130," ")</f>
        <v> </v>
      </c>
    </row>
    <row r="131" spans="27:45" ht="12.75">
      <c r="AA131" s="4"/>
      <c r="AB131" s="8" t="s">
        <v>83</v>
      </c>
      <c r="AC131" s="3"/>
      <c r="AD131" s="3"/>
      <c r="AE131" s="3"/>
      <c r="AF131" s="3"/>
      <c r="AG131" s="3"/>
      <c r="AI131" t="str">
        <f>IF(AA131&gt;0,1," ")</f>
        <v> </v>
      </c>
      <c r="AJ131" s="3"/>
      <c r="AK131" s="3"/>
      <c r="AL131" s="3"/>
      <c r="AM131" s="3"/>
      <c r="AN131" s="3"/>
      <c r="AS131" t="str">
        <f>IF($AA131&gt;0,$AA131," ")</f>
        <v> </v>
      </c>
    </row>
    <row r="132" spans="27:94" ht="12.75">
      <c r="AA132" s="4"/>
      <c r="AB132" s="8" t="s">
        <v>81</v>
      </c>
      <c r="AC132" s="3"/>
      <c r="AD132" s="3"/>
      <c r="AE132" s="3"/>
      <c r="AF132" s="3"/>
      <c r="AG132" s="3"/>
      <c r="AI132" t="str">
        <f>IF(AA132&gt;0,1," ")</f>
        <v> </v>
      </c>
      <c r="AJ132" s="3"/>
      <c r="AK132" s="3"/>
      <c r="AL132" s="3"/>
      <c r="AM132" s="3"/>
      <c r="AN132" s="3"/>
      <c r="AO132" s="3"/>
      <c r="AP132" s="3"/>
      <c r="CO132" s="8"/>
      <c r="CP132" s="8"/>
    </row>
    <row r="133" spans="27:38" ht="12.75">
      <c r="AA133" s="4"/>
      <c r="AB133" s="2" t="s">
        <v>135</v>
      </c>
      <c r="AL133" t="str">
        <f>IF(AA133&gt;0,AA133," ")</f>
        <v> </v>
      </c>
    </row>
    <row r="134" spans="27:94" ht="12.75">
      <c r="AA134" s="4"/>
      <c r="AB134" s="2" t="s">
        <v>202</v>
      </c>
      <c r="AK134" t="str">
        <f>IF(AA134&gt;0,AA134," ")</f>
        <v> </v>
      </c>
      <c r="AN134" t="str">
        <f>IF(AA134&gt;0,AA134," ")</f>
        <v> </v>
      </c>
      <c r="AO134" s="3"/>
      <c r="AP134" s="3"/>
      <c r="CO134" s="8"/>
      <c r="CP134" s="8"/>
    </row>
    <row r="135" spans="27:94" ht="12.75">
      <c r="AA135" s="4"/>
      <c r="AB135" s="8" t="s">
        <v>200</v>
      </c>
      <c r="AC135" s="3"/>
      <c r="AD135" s="3"/>
      <c r="AE135" t="str">
        <f>IF(AA135&gt;0,1," ")</f>
        <v> </v>
      </c>
      <c r="AF135" s="3"/>
      <c r="AG135" s="3"/>
      <c r="AI135" t="str">
        <f>IF(AA135&gt;0,1," ")</f>
        <v> </v>
      </c>
      <c r="AJ135" s="3"/>
      <c r="AK135" s="3"/>
      <c r="AL135" s="3"/>
      <c r="AM135" s="3"/>
      <c r="AN135" s="3"/>
      <c r="AT135" t="str">
        <f>IF($AA135&gt;0,$AA135," ")</f>
        <v> </v>
      </c>
      <c r="CO135" s="8"/>
      <c r="CP135" s="8"/>
    </row>
    <row r="136" spans="27:94" ht="12.75">
      <c r="AA136" s="4"/>
      <c r="AB136" s="8" t="s">
        <v>204</v>
      </c>
      <c r="AC136" s="3"/>
      <c r="AD136" s="3"/>
      <c r="AE136" t="str">
        <f>IF(AA136&gt;0,1," ")</f>
        <v> </v>
      </c>
      <c r="AF136" s="3"/>
      <c r="AG136" s="3"/>
      <c r="AI136" t="str">
        <f>IF(AA136&gt;0,1," ")</f>
        <v> </v>
      </c>
      <c r="AJ136" s="3"/>
      <c r="AK136" s="3"/>
      <c r="AL136" s="3"/>
      <c r="AM136" s="3"/>
      <c r="AN136" s="3"/>
      <c r="CO136" s="8"/>
      <c r="CP136" s="8"/>
    </row>
    <row r="137" spans="27:94" ht="12.75">
      <c r="AA137" s="4"/>
      <c r="AB137" s="2" t="s">
        <v>208</v>
      </c>
      <c r="AC137" t="str">
        <f>IF(AA137&gt;0,1," ")</f>
        <v> </v>
      </c>
      <c r="AL137" t="str">
        <f>IF(AA137&gt;0,AA137," ")</f>
        <v> </v>
      </c>
      <c r="AN137" t="str">
        <f>IF(AA137&gt;0,AA137," ")</f>
        <v> </v>
      </c>
      <c r="AO137" s="3"/>
      <c r="AP137" s="3"/>
      <c r="AT137" t="str">
        <f>IF($AA137&gt;0,$AA137," ")</f>
        <v> </v>
      </c>
      <c r="CO137" s="8"/>
      <c r="CP137" s="8"/>
    </row>
    <row r="138" spans="27:42" ht="12.75">
      <c r="AA138" s="4"/>
      <c r="AB138" s="8" t="s">
        <v>206</v>
      </c>
      <c r="AC138" s="3"/>
      <c r="AD138" s="3"/>
      <c r="AE138" s="3"/>
      <c r="AF138" s="3"/>
      <c r="AG138" s="3"/>
      <c r="AH138" t="str">
        <f>IF($AA138&gt;0,$AA138," ")</f>
        <v> </v>
      </c>
      <c r="AI138" s="3"/>
      <c r="AJ138" s="3"/>
      <c r="AK138" s="3"/>
      <c r="AL138" s="3"/>
      <c r="AM138" s="3"/>
      <c r="AN138" s="3"/>
      <c r="AO138" s="3"/>
      <c r="AP138" s="3"/>
    </row>
    <row r="139" spans="27:40" ht="12.75">
      <c r="AA139" s="4"/>
      <c r="AB139" s="8" t="s">
        <v>193</v>
      </c>
      <c r="AC139" s="3"/>
      <c r="AD139" s="3"/>
      <c r="AE139" s="3"/>
      <c r="AF139" s="3"/>
      <c r="AG139" s="3"/>
      <c r="AH139" t="str">
        <f>IF($AA139&gt;0,$AA139," ")</f>
        <v> </v>
      </c>
      <c r="AI139" s="3"/>
      <c r="AJ139" s="3"/>
      <c r="AK139" s="3"/>
      <c r="AL139" s="3"/>
      <c r="AM139" s="3"/>
      <c r="AN139" s="3"/>
    </row>
    <row r="140" spans="27:42" ht="12.75">
      <c r="AA140" s="4"/>
      <c r="AB140" s="8" t="s">
        <v>191</v>
      </c>
      <c r="AC140" s="3"/>
      <c r="AD140" s="3"/>
      <c r="AE140" s="3"/>
      <c r="AF140" s="3"/>
      <c r="AG140" s="3"/>
      <c r="AI140" s="3"/>
      <c r="AJ140" s="3"/>
      <c r="AK140" t="str">
        <f>IF(AA140&gt;0,AA140," ")</f>
        <v> </v>
      </c>
      <c r="AL140" s="3"/>
      <c r="AM140" s="3"/>
      <c r="AN140" s="3"/>
      <c r="AO140" s="3"/>
      <c r="AP140" s="3"/>
    </row>
    <row r="141" spans="27:94" ht="12.75">
      <c r="AA141" s="4"/>
      <c r="AB141" s="8" t="s">
        <v>195</v>
      </c>
      <c r="AC141" s="3"/>
      <c r="AD141" s="3"/>
      <c r="AE141" s="3"/>
      <c r="AF141" s="3"/>
      <c r="AG141" s="3"/>
      <c r="AI141" s="3"/>
      <c r="AJ141" s="3"/>
      <c r="AK141" s="3"/>
      <c r="AL141" t="str">
        <f>IF(AA141&gt;0,AA141," ")</f>
        <v> </v>
      </c>
      <c r="AM141" s="3"/>
      <c r="AN141" t="str">
        <f>IF(AA141&gt;0,AA141," ")</f>
        <v> </v>
      </c>
      <c r="CO141" s="8"/>
      <c r="CP141" s="8"/>
    </row>
    <row r="142" spans="27:40" ht="12.75">
      <c r="AA142" s="4"/>
      <c r="AB142" s="8" t="s">
        <v>198</v>
      </c>
      <c r="AC142" s="3"/>
      <c r="AD142" s="3"/>
      <c r="AE142" s="3"/>
      <c r="AF142" s="3"/>
      <c r="AG142" s="3"/>
      <c r="AI142" s="3"/>
      <c r="AJ142" s="3"/>
      <c r="AK142" s="3"/>
      <c r="AL142" t="str">
        <f>IF(AA142&gt;0,AA142," ")</f>
        <v> </v>
      </c>
      <c r="AM142" s="3"/>
      <c r="AN142" s="3"/>
    </row>
    <row r="143" spans="27:46" ht="12.75">
      <c r="AA143" s="4"/>
      <c r="AB143" s="8" t="s">
        <v>197</v>
      </c>
      <c r="AC143" s="3"/>
      <c r="AD143" s="3"/>
      <c r="AE143" s="3"/>
      <c r="AF143" s="3"/>
      <c r="AG143" s="3"/>
      <c r="AI143" t="str">
        <f>IF(AA143&gt;0,1," ")</f>
        <v> </v>
      </c>
      <c r="AJ143" s="3"/>
      <c r="AK143" s="3"/>
      <c r="AL143" s="3"/>
      <c r="AM143" s="3"/>
      <c r="AN143" s="3"/>
      <c r="AO143" s="3"/>
      <c r="AP143" s="3"/>
      <c r="AT143" t="str">
        <f>IF($AA143&gt;0,$AA143," ")</f>
        <v> </v>
      </c>
    </row>
    <row r="144" spans="27:40" ht="12.75">
      <c r="AA144" s="4"/>
      <c r="AB144" s="8" t="s">
        <v>221</v>
      </c>
      <c r="AC144" s="3"/>
      <c r="AD144" s="3"/>
      <c r="AE144" s="3"/>
      <c r="AF144" s="3"/>
      <c r="AG144" s="3"/>
      <c r="AI144" t="str">
        <f>IF(AA144&gt;0,1," ")</f>
        <v> </v>
      </c>
      <c r="AJ144" s="3"/>
      <c r="AK144" s="3"/>
      <c r="AL144" s="3"/>
      <c r="AM144" s="3"/>
      <c r="AN144" s="3"/>
    </row>
    <row r="145" spans="27:46" ht="12.75">
      <c r="AA145" s="4"/>
      <c r="AB145" s="2" t="s">
        <v>220</v>
      </c>
      <c r="AC145" t="str">
        <f>IF(AA145&gt;0,1," ")</f>
        <v> </v>
      </c>
      <c r="AL145" t="str">
        <f>IF(AA145&gt;0,AA145," ")</f>
        <v> </v>
      </c>
      <c r="AN145" t="str">
        <f>IF(AA145&gt;0,AA145," ")</f>
        <v> </v>
      </c>
      <c r="AT145" t="str">
        <f>IF($AA145&gt;0,$AA145," ")</f>
        <v> </v>
      </c>
    </row>
    <row r="146" spans="27:94" ht="12.75">
      <c r="AA146" s="4"/>
      <c r="AB146" s="8" t="s">
        <v>223</v>
      </c>
      <c r="AC146" s="3"/>
      <c r="AD146" s="3"/>
      <c r="AE146" s="3"/>
      <c r="AF146" s="3"/>
      <c r="AG146" s="3"/>
      <c r="AI146" s="3"/>
      <c r="AJ146" s="3"/>
      <c r="AK146" t="str">
        <f>IF(AA146&gt;0,AA146," ")</f>
        <v> </v>
      </c>
      <c r="AL146" s="3"/>
      <c r="AM146" s="3"/>
      <c r="AN146" s="3"/>
      <c r="CO146" s="8"/>
      <c r="CP146" s="8"/>
    </row>
    <row r="147" spans="27:38" ht="12.75">
      <c r="AA147" s="4"/>
      <c r="AB147" s="2" t="s">
        <v>227</v>
      </c>
      <c r="AI147" t="str">
        <f>IF(AA147&gt;0,1," ")</f>
        <v> </v>
      </c>
      <c r="AL147" t="str">
        <f>IF(AA147&gt;0,AA147," ")</f>
        <v> </v>
      </c>
    </row>
    <row r="148" spans="27:94" ht="12.75">
      <c r="AA148" s="4"/>
      <c r="AB148" s="2" t="s">
        <v>225</v>
      </c>
      <c r="AD148" t="str">
        <f>IF(AA148&gt;0,1," ")</f>
        <v> </v>
      </c>
      <c r="AI148" t="str">
        <f>IF(AA148&gt;0,1," ")</f>
        <v> </v>
      </c>
      <c r="AL148" t="str">
        <f>IF(AA148&gt;0,AA148," ")</f>
        <v> </v>
      </c>
      <c r="AN148" t="str">
        <f>IF(AA148&gt;0,AA148," ")</f>
        <v> </v>
      </c>
      <c r="AO148" s="3"/>
      <c r="AP148" s="3"/>
      <c r="CO148" s="8"/>
      <c r="CP148" s="8"/>
    </row>
    <row r="149" spans="27:94" ht="12.75">
      <c r="AA149" s="4"/>
      <c r="AB149" s="2" t="s">
        <v>212</v>
      </c>
      <c r="AI149" t="str">
        <f>IF(AA149&gt;0,1," ")</f>
        <v> </v>
      </c>
      <c r="AL149" t="str">
        <f>IF(AA149&gt;0,AA149," ")</f>
        <v> </v>
      </c>
      <c r="AR149" t="str">
        <f>IF($AA149&gt;0,$AA149," ")</f>
        <v> </v>
      </c>
      <c r="CO149" s="8"/>
      <c r="CP149" s="8"/>
    </row>
    <row r="150" spans="27:94" ht="12.75">
      <c r="AA150" s="4"/>
      <c r="AB150" s="2" t="s">
        <v>210</v>
      </c>
      <c r="AI150" t="str">
        <f>IF(AA150&gt;0,1," ")</f>
        <v> </v>
      </c>
      <c r="AK150" t="str">
        <f>IF(AA150&gt;0,AA150," ")</f>
        <v> </v>
      </c>
      <c r="AO150" s="3"/>
      <c r="AP150" s="3"/>
      <c r="AT150" t="str">
        <f>IF($AA150&gt;0,$AA150," ")</f>
        <v> </v>
      </c>
      <c r="CO150" s="8"/>
      <c r="CP150" s="8"/>
    </row>
    <row r="151" spans="27:42" ht="12.75">
      <c r="AA151" s="4"/>
      <c r="AB151" s="8" t="s">
        <v>214</v>
      </c>
      <c r="AC151" t="str">
        <f>IF(AA151&gt;0,1," ")</f>
        <v> </v>
      </c>
      <c r="AD151" s="3"/>
      <c r="AE151" s="3"/>
      <c r="AF151" s="3"/>
      <c r="AG151" s="3"/>
      <c r="AI151" s="3"/>
      <c r="AJ151" s="3"/>
      <c r="AK151" s="3"/>
      <c r="AL151" t="str">
        <f>IF(AA151&gt;0,AA151," ")</f>
        <v> </v>
      </c>
      <c r="AM151" s="3"/>
      <c r="AN151" s="3"/>
      <c r="AO151" s="3"/>
      <c r="AP151" s="3"/>
    </row>
    <row r="152" spans="27:46" ht="12.75">
      <c r="AA152" s="4"/>
      <c r="AB152" s="2" t="s">
        <v>218</v>
      </c>
      <c r="AN152" t="str">
        <f>IF(AA152&gt;0,AA152," ")</f>
        <v> </v>
      </c>
      <c r="AO152" s="3"/>
      <c r="AP152" s="3"/>
      <c r="AT152" t="str">
        <f>IF($AA152&gt;0,$AA152," ")</f>
        <v> </v>
      </c>
    </row>
    <row r="153" spans="27:40" ht="12.75">
      <c r="AA153" s="4"/>
      <c r="AB153" s="8" t="s">
        <v>216</v>
      </c>
      <c r="AC153" s="3"/>
      <c r="AD153" s="3"/>
      <c r="AE153" s="3"/>
      <c r="AF153" s="3"/>
      <c r="AG153" s="3"/>
      <c r="AI153" t="str">
        <f>IF(AA153&gt;0,1," ")</f>
        <v> </v>
      </c>
      <c r="AJ153" s="3"/>
      <c r="AK153" s="3"/>
      <c r="AL153" t="str">
        <f aca="true" t="shared" si="3" ref="AL153:AL165">IF(AA153&gt;0,AA153," ")</f>
        <v> </v>
      </c>
      <c r="AM153" s="3"/>
      <c r="AN153" s="3"/>
    </row>
    <row r="154" spans="27:94" ht="12.75">
      <c r="AA154" s="4"/>
      <c r="AB154" s="2" t="s">
        <v>189</v>
      </c>
      <c r="AI154" t="str">
        <f>IF(AA154&gt;0,1," ")</f>
        <v> </v>
      </c>
      <c r="AL154" t="str">
        <f t="shared" si="3"/>
        <v> </v>
      </c>
      <c r="CO154" s="8"/>
      <c r="CP154" s="8"/>
    </row>
    <row r="155" spans="27:38" ht="12.75">
      <c r="AA155" s="4"/>
      <c r="AB155" s="2" t="s">
        <v>154</v>
      </c>
      <c r="AL155" t="str">
        <f t="shared" si="3"/>
        <v> </v>
      </c>
    </row>
    <row r="156" spans="27:46" ht="12.75">
      <c r="AA156" s="4"/>
      <c r="AB156" s="2" t="s">
        <v>152</v>
      </c>
      <c r="AI156" t="str">
        <f>IF(AA156&gt;0,1," ")</f>
        <v> </v>
      </c>
      <c r="AL156" t="str">
        <f t="shared" si="3"/>
        <v> </v>
      </c>
      <c r="AO156" s="3"/>
      <c r="AP156" s="3"/>
      <c r="AT156" t="str">
        <f>IF($AA156&gt;0,$AA156," ")</f>
        <v> </v>
      </c>
    </row>
    <row r="157" spans="27:40" ht="12.75">
      <c r="AA157" s="4"/>
      <c r="AB157" s="8" t="s">
        <v>156</v>
      </c>
      <c r="AC157" t="str">
        <f>IF(AA157&gt;0,1," ")</f>
        <v> </v>
      </c>
      <c r="AD157" s="3"/>
      <c r="AE157" s="3"/>
      <c r="AF157" s="3"/>
      <c r="AG157" s="3"/>
      <c r="AI157" t="str">
        <f>IF(AA157&gt;0,1," ")</f>
        <v> </v>
      </c>
      <c r="AJ157" s="3"/>
      <c r="AK157" s="3"/>
      <c r="AL157" t="str">
        <f t="shared" si="3"/>
        <v> </v>
      </c>
      <c r="AM157" s="3"/>
      <c r="AN157" t="str">
        <f>IF(AA157&gt;0,AA157," ")</f>
        <v> </v>
      </c>
    </row>
    <row r="158" spans="27:38" ht="12.75">
      <c r="AA158" s="4"/>
      <c r="AB158" s="2" t="s">
        <v>165</v>
      </c>
      <c r="AL158" t="str">
        <f t="shared" si="3"/>
        <v> </v>
      </c>
    </row>
    <row r="159" spans="27:46" ht="12.75">
      <c r="AA159" s="4"/>
      <c r="AB159" s="2" t="s">
        <v>162</v>
      </c>
      <c r="AL159" t="str">
        <f t="shared" si="3"/>
        <v> </v>
      </c>
      <c r="AT159" t="str">
        <f>IF($AA159&gt;0,$AA159," ")</f>
        <v> </v>
      </c>
    </row>
    <row r="160" spans="27:94" ht="12.75">
      <c r="AA160" s="4"/>
      <c r="AB160" s="8" t="s">
        <v>144</v>
      </c>
      <c r="AC160" s="3"/>
      <c r="AD160" s="3"/>
      <c r="AE160" s="3"/>
      <c r="AF160" s="3"/>
      <c r="AG160" s="3"/>
      <c r="AJ160" s="3"/>
      <c r="AK160" s="3"/>
      <c r="AL160" t="str">
        <f t="shared" si="3"/>
        <v> </v>
      </c>
      <c r="AM160" s="3"/>
      <c r="AN160" t="str">
        <f>IF(AA160&gt;0,AA160," ")</f>
        <v> </v>
      </c>
      <c r="CO160" s="8"/>
      <c r="CP160" s="8"/>
    </row>
    <row r="161" spans="24:40" ht="12.75">
      <c r="X161" s="2"/>
      <c r="Y161" s="2"/>
      <c r="AA161" s="4"/>
      <c r="AB161" s="2" t="s">
        <v>138</v>
      </c>
      <c r="AL161" t="str">
        <f t="shared" si="3"/>
        <v> </v>
      </c>
      <c r="AN161" t="str">
        <f>IF(AA161&gt;0,AA161," ")</f>
        <v> </v>
      </c>
    </row>
    <row r="162" spans="24:46" ht="12.75">
      <c r="X162" s="2"/>
      <c r="Y162" s="2"/>
      <c r="AA162" s="4"/>
      <c r="AB162" s="2" t="s">
        <v>146</v>
      </c>
      <c r="AL162" t="str">
        <f t="shared" si="3"/>
        <v> </v>
      </c>
      <c r="AO162" s="3"/>
      <c r="AP162" s="3"/>
      <c r="AT162" t="str">
        <f>IF($AA162&gt;0,$AA162," ")</f>
        <v> </v>
      </c>
    </row>
    <row r="163" spans="24:94" ht="12.75">
      <c r="X163" s="2"/>
      <c r="Y163" s="2"/>
      <c r="AA163" s="4"/>
      <c r="AB163" s="2" t="s">
        <v>150</v>
      </c>
      <c r="AE163" t="str">
        <f>IF(AA163&gt;0,1," ")</f>
        <v> </v>
      </c>
      <c r="AL163" t="str">
        <f t="shared" si="3"/>
        <v> </v>
      </c>
      <c r="AO163" s="3"/>
      <c r="AP163" s="3"/>
      <c r="CO163" s="8"/>
      <c r="CP163" s="8"/>
    </row>
    <row r="164" spans="24:94" ht="12.75">
      <c r="X164" s="2"/>
      <c r="Y164" s="2"/>
      <c r="AA164" s="4"/>
      <c r="AB164" s="2" t="s">
        <v>148</v>
      </c>
      <c r="AL164" t="str">
        <f t="shared" si="3"/>
        <v> </v>
      </c>
      <c r="AT164" t="str">
        <f>IF($AA164&gt;0,$AA164," ")</f>
        <v> </v>
      </c>
      <c r="CO164" s="8"/>
      <c r="CP164" s="8"/>
    </row>
    <row r="165" spans="24:94" ht="12.75">
      <c r="X165" s="2"/>
      <c r="Y165" s="2"/>
      <c r="AA165" s="4"/>
      <c r="AB165" s="2" t="s">
        <v>181</v>
      </c>
      <c r="AK165" t="str">
        <f>IF(AA165&gt;0,AA165," ")</f>
        <v> </v>
      </c>
      <c r="AN165" t="str">
        <f>IF(AA165&gt;0,AA165," ")</f>
        <v> </v>
      </c>
      <c r="AT165" t="str">
        <f>IF($AA165&gt;0,$AA165," ")</f>
        <v> </v>
      </c>
      <c r="CO165" s="8"/>
      <c r="CP165" s="8"/>
    </row>
    <row r="166" spans="24:42" ht="12.75">
      <c r="X166" s="2"/>
      <c r="Y166" s="2"/>
      <c r="AA166" s="4"/>
      <c r="AB166" s="2" t="s">
        <v>179</v>
      </c>
      <c r="AF166" t="str">
        <f>IF(AA166&gt;0,1," ")</f>
        <v> </v>
      </c>
      <c r="AK166" t="str">
        <f>IF(AA166&gt;0,AA166," ")</f>
        <v> </v>
      </c>
      <c r="AO166" s="3"/>
      <c r="AP166" s="3"/>
    </row>
    <row r="167" spans="24:35" ht="12.75">
      <c r="X167" s="2"/>
      <c r="Y167" s="2"/>
      <c r="AA167" s="4"/>
      <c r="AB167" s="2" t="s">
        <v>183</v>
      </c>
      <c r="AI167" t="str">
        <f>IF(AA167&gt;0,1," ")</f>
        <v> </v>
      </c>
    </row>
    <row r="168" spans="24:38" ht="12.75">
      <c r="X168" s="2"/>
      <c r="Y168" s="2"/>
      <c r="AA168" s="4"/>
      <c r="AB168" s="2" t="s">
        <v>187</v>
      </c>
      <c r="AD168" t="str">
        <f>IF(AA168&gt;0,1," ")</f>
        <v> </v>
      </c>
      <c r="AL168" t="str">
        <f>IF(AA168&gt;0,AA168," ")</f>
        <v> </v>
      </c>
    </row>
    <row r="169" spans="24:94" ht="12.75">
      <c r="X169" s="2"/>
      <c r="Y169" s="2"/>
      <c r="AA169" s="4"/>
      <c r="AB169" s="2" t="s">
        <v>185</v>
      </c>
      <c r="AK169" t="str">
        <f>IF(AA169&gt;0,AA169," ")</f>
        <v> </v>
      </c>
      <c r="CO169" s="8"/>
      <c r="CP169" s="8"/>
    </row>
    <row r="170" spans="24:94" ht="12.75">
      <c r="X170" s="2"/>
      <c r="Y170" s="2"/>
      <c r="AA170" s="4"/>
      <c r="AB170" s="2" t="s">
        <v>169</v>
      </c>
      <c r="AF170" t="str">
        <f>IF(AA170&gt;0,1," ")</f>
        <v> </v>
      </c>
      <c r="AK170" t="str">
        <f>IF(AA170&gt;0,AA170," ")</f>
        <v> </v>
      </c>
      <c r="AO170" s="3"/>
      <c r="AP170" s="3"/>
      <c r="CO170" s="8"/>
      <c r="CP170" s="8"/>
    </row>
    <row r="171" spans="24:94" ht="12.75">
      <c r="X171" s="2"/>
      <c r="Y171" s="2"/>
      <c r="AA171" s="4"/>
      <c r="AB171" s="2" t="s">
        <v>167</v>
      </c>
      <c r="AE171" t="str">
        <f>IF(AA171&gt;0,1," ")</f>
        <v> </v>
      </c>
      <c r="AL171" t="str">
        <f>IF(AA171&gt;0,AA171," ")</f>
        <v> </v>
      </c>
      <c r="AO171" s="3"/>
      <c r="AP171" s="3"/>
      <c r="CO171" s="8"/>
      <c r="CP171" s="8"/>
    </row>
    <row r="172" spans="24:37" ht="12.75">
      <c r="X172" s="2"/>
      <c r="Y172" s="2"/>
      <c r="AA172" s="4"/>
      <c r="AB172" s="2" t="s">
        <v>171</v>
      </c>
      <c r="AK172" t="str">
        <f>IF(AA172&gt;0,AA172," ")</f>
        <v> </v>
      </c>
    </row>
    <row r="173" spans="24:46" ht="12.75">
      <c r="X173" s="2"/>
      <c r="Y173" s="2"/>
      <c r="AA173" s="4"/>
      <c r="AB173" s="2" t="s">
        <v>175</v>
      </c>
      <c r="AJ173" t="str">
        <f>IF(AA173&gt;0,AA173," ")</f>
        <v> </v>
      </c>
      <c r="AL173" t="str">
        <f>IF(AA173&gt;0,AA173," ")</f>
        <v> </v>
      </c>
      <c r="AT173" t="str">
        <f>IF($AA173&gt;0,$AA173," ")</f>
        <v> </v>
      </c>
    </row>
    <row r="174" spans="27:94" ht="12.75">
      <c r="AA174" s="4"/>
      <c r="AB174" s="2" t="s">
        <v>173</v>
      </c>
      <c r="AL174" t="str">
        <f>IF(AA174&gt;0,AA174," ")</f>
        <v> </v>
      </c>
      <c r="AO174" s="3"/>
      <c r="AP174" s="3"/>
      <c r="AT174" t="str">
        <f>IF($AA174&gt;0,$AA174," ")</f>
        <v> </v>
      </c>
      <c r="CO174" s="8"/>
      <c r="CP174" s="8"/>
    </row>
    <row r="176" spans="27:46" ht="12.75">
      <c r="AA176">
        <f>SUM(AA5:AA174)</f>
        <v>1039</v>
      </c>
      <c r="AB176" s="2" t="s">
        <v>229</v>
      </c>
      <c r="AC176">
        <f aca="true" t="shared" si="4" ref="AC176:AT176">SUM(AC5:AC174)</f>
        <v>1</v>
      </c>
      <c r="AD176">
        <f t="shared" si="4"/>
        <v>0</v>
      </c>
      <c r="AE176">
        <f t="shared" si="4"/>
        <v>1</v>
      </c>
      <c r="AF176">
        <f t="shared" si="4"/>
        <v>0</v>
      </c>
      <c r="AG176">
        <f t="shared" si="4"/>
        <v>696</v>
      </c>
      <c r="AH176">
        <f t="shared" si="4"/>
        <v>1037</v>
      </c>
      <c r="AI176">
        <f t="shared" si="4"/>
        <v>1</v>
      </c>
      <c r="AJ176">
        <f t="shared" si="4"/>
        <v>1</v>
      </c>
      <c r="AK176">
        <f t="shared" si="4"/>
        <v>1037</v>
      </c>
      <c r="AL176">
        <f t="shared" si="4"/>
        <v>1</v>
      </c>
      <c r="AM176">
        <f t="shared" si="4"/>
        <v>1</v>
      </c>
      <c r="AN176">
        <f t="shared" si="4"/>
        <v>1</v>
      </c>
      <c r="AO176">
        <f t="shared" si="4"/>
        <v>341</v>
      </c>
      <c r="AP176">
        <f t="shared" si="4"/>
        <v>0</v>
      </c>
      <c r="AQ176">
        <f t="shared" si="4"/>
        <v>0</v>
      </c>
      <c r="AR176">
        <f t="shared" si="4"/>
        <v>696</v>
      </c>
      <c r="AS176">
        <f t="shared" si="4"/>
        <v>1</v>
      </c>
      <c r="AT176">
        <f t="shared" si="4"/>
        <v>1</v>
      </c>
    </row>
    <row r="177" spans="27:34" ht="12.75">
      <c r="AA177">
        <f>COUNTA(AA5:AA174)</f>
        <v>5</v>
      </c>
      <c r="AH177" s="8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Cindy Koperski</cp:lastModifiedBy>
  <cp:lastPrinted>2002-10-29T16:56:14Z</cp:lastPrinted>
  <dcterms:created xsi:type="dcterms:W3CDTF">2000-09-20T16:43:11Z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