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Cu" sheetId="1" r:id="rId1"/>
    <sheet name="Z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<sst xmlns="http://schemas.openxmlformats.org/spreadsheetml/2006/main" count="932" uniqueCount="28">
  <si>
    <t>SWIMS Station ID</t>
  </si>
  <si>
    <t>Mine Station ID</t>
  </si>
  <si>
    <t>Date</t>
  </si>
  <si>
    <t>Waterbody</t>
  </si>
  <si>
    <t>Copper Concentration</t>
  </si>
  <si>
    <t>Units</t>
  </si>
  <si>
    <t>Parameter</t>
  </si>
  <si>
    <t>Hardness Concentration</t>
  </si>
  <si>
    <t>Acute toxicity criteria</t>
  </si>
  <si>
    <t>Sample violates criteria</t>
  </si>
  <si>
    <t>SW-C1</t>
  </si>
  <si>
    <t>Stream C</t>
  </si>
  <si>
    <t>ug/L</t>
  </si>
  <si>
    <t>COPPER TOTAL REC</t>
  </si>
  <si>
    <t>mg/L</t>
  </si>
  <si>
    <t>HARDNESS TOTAL CACO2</t>
  </si>
  <si>
    <t>HARDNESS TOTAL CACO3</t>
  </si>
  <si>
    <t>SW-C2</t>
  </si>
  <si>
    <t>Low Hardness</t>
  </si>
  <si>
    <t xml:space="preserve">SW-C3 </t>
  </si>
  <si>
    <t>SW-C5</t>
  </si>
  <si>
    <t>SW-C6</t>
  </si>
  <si>
    <t>SW-C7</t>
  </si>
  <si>
    <t xml:space="preserve">SW-C8 </t>
  </si>
  <si>
    <t>Zinc Concentration</t>
  </si>
  <si>
    <t xml:space="preserve">ZINC TOTAL REC </t>
  </si>
  <si>
    <t>SW-C4</t>
  </si>
  <si>
    <t>Unnamed Tributary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</si>
</sst>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9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9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" xfId="0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0" xfId="19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67">
      <selection activeCell="D82" sqref="D82"/>
    </sheetView>
  </sheetViews>
  <sheetFormatPr defaultColWidth="9.140625" defaultRowHeight="12.75"/>
  <cols>
    <col min="1" max="2" width="10.00390625" style="0" customWidth="1"/>
    <col min="3" max="3" width="8.7109375" style="0" customWidth="1"/>
    <col min="4" max="4" width="13.57421875" style="0" customWidth="1"/>
    <col min="5" max="5" width="14.421875" style="0" customWidth="1"/>
    <col min="7" max="7" width="13.140625" style="0" customWidth="1"/>
    <col min="8" max="8" width="14.57421875" style="0" customWidth="1"/>
    <col min="10" max="10" width="13.7109375" style="0" customWidth="1"/>
    <col min="11" max="11" width="9.57421875" style="0" customWidth="1"/>
    <col min="12" max="12" width="10.57421875" style="0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6</v>
      </c>
      <c r="K1" s="1" t="s">
        <v>8</v>
      </c>
      <c r="L1" s="1" t="s">
        <v>9</v>
      </c>
    </row>
    <row r="2" spans="1:12" ht="25.5">
      <c r="A2" s="2">
        <v>10032152</v>
      </c>
      <c r="B2" s="3" t="s">
        <v>10</v>
      </c>
      <c r="C2" s="4">
        <v>37408</v>
      </c>
      <c r="D2" s="5" t="s">
        <v>11</v>
      </c>
      <c r="E2" s="6">
        <v>30</v>
      </c>
      <c r="F2" s="6" t="s">
        <v>12</v>
      </c>
      <c r="G2" s="6" t="s">
        <v>13</v>
      </c>
      <c r="H2" s="6">
        <v>22</v>
      </c>
      <c r="I2" s="6" t="s">
        <v>14</v>
      </c>
      <c r="J2" s="6" t="s">
        <v>15</v>
      </c>
      <c r="K2" s="7">
        <f aca="true" t="shared" si="0" ref="K2:K13">EXP((0.9436*LN(H2))+(-1.6036))</f>
        <v>3.717709151082886</v>
      </c>
      <c r="L2" s="8" t="str">
        <f aca="true" t="shared" si="1" ref="L2:L9">IF(E2&gt;K2,"yes","no")</f>
        <v>yes</v>
      </c>
    </row>
    <row r="3" spans="1:12" ht="25.5">
      <c r="A3" s="2">
        <v>10032152</v>
      </c>
      <c r="B3" s="9" t="s">
        <v>10</v>
      </c>
      <c r="C3" s="4">
        <v>39346</v>
      </c>
      <c r="D3" s="5" t="s">
        <v>11</v>
      </c>
      <c r="E3" s="6">
        <v>47</v>
      </c>
      <c r="F3" s="6" t="s">
        <v>12</v>
      </c>
      <c r="G3" s="6" t="s">
        <v>13</v>
      </c>
      <c r="H3" s="6">
        <v>14</v>
      </c>
      <c r="I3" s="6" t="s">
        <v>14</v>
      </c>
      <c r="J3" s="6" t="s">
        <v>16</v>
      </c>
      <c r="K3" s="7">
        <f t="shared" si="0"/>
        <v>2.4268994502120877</v>
      </c>
      <c r="L3" s="8" t="str">
        <f t="shared" si="1"/>
        <v>yes</v>
      </c>
    </row>
    <row r="4" spans="1:12" ht="25.5">
      <c r="A4" s="2">
        <v>10032152</v>
      </c>
      <c r="B4" s="9" t="s">
        <v>10</v>
      </c>
      <c r="C4" s="4">
        <v>39563</v>
      </c>
      <c r="D4" s="5" t="s">
        <v>11</v>
      </c>
      <c r="E4" s="6">
        <v>27</v>
      </c>
      <c r="F4" s="6" t="s">
        <v>12</v>
      </c>
      <c r="G4" s="6" t="s">
        <v>13</v>
      </c>
      <c r="H4" s="6">
        <v>21</v>
      </c>
      <c r="I4" s="6" t="s">
        <v>14</v>
      </c>
      <c r="J4" s="6" t="s">
        <v>16</v>
      </c>
      <c r="K4" s="7">
        <f t="shared" si="0"/>
        <v>3.5580454821768694</v>
      </c>
      <c r="L4" s="8" t="str">
        <f t="shared" si="1"/>
        <v>yes</v>
      </c>
    </row>
    <row r="5" spans="1:12" ht="25.5">
      <c r="A5" s="2">
        <v>10032152</v>
      </c>
      <c r="B5" s="9" t="s">
        <v>10</v>
      </c>
      <c r="C5" s="4">
        <v>39607</v>
      </c>
      <c r="D5" s="5" t="s">
        <v>11</v>
      </c>
      <c r="E5" s="6">
        <v>32</v>
      </c>
      <c r="F5" s="6" t="s">
        <v>12</v>
      </c>
      <c r="G5" s="6" t="s">
        <v>13</v>
      </c>
      <c r="H5" s="6">
        <v>16</v>
      </c>
      <c r="I5" s="6" t="s">
        <v>14</v>
      </c>
      <c r="J5" s="6" t="s">
        <v>16</v>
      </c>
      <c r="K5" s="7">
        <f t="shared" si="0"/>
        <v>2.7527893819322213</v>
      </c>
      <c r="L5" s="8" t="str">
        <f t="shared" si="1"/>
        <v>yes</v>
      </c>
    </row>
    <row r="6" spans="1:12" ht="25.5">
      <c r="A6" s="2">
        <v>10032152</v>
      </c>
      <c r="B6" s="9" t="s">
        <v>10</v>
      </c>
      <c r="C6" s="4">
        <v>39748</v>
      </c>
      <c r="D6" s="5" t="s">
        <v>11</v>
      </c>
      <c r="E6" s="6">
        <v>77</v>
      </c>
      <c r="F6" s="6" t="s">
        <v>12</v>
      </c>
      <c r="G6" s="6" t="s">
        <v>13</v>
      </c>
      <c r="H6" s="6">
        <v>26</v>
      </c>
      <c r="I6" s="6" t="s">
        <v>14</v>
      </c>
      <c r="J6" s="6" t="s">
        <v>16</v>
      </c>
      <c r="K6" s="7">
        <f t="shared" si="0"/>
        <v>4.352454301674802</v>
      </c>
      <c r="L6" s="8" t="str">
        <f t="shared" si="1"/>
        <v>yes</v>
      </c>
    </row>
    <row r="7" spans="1:12" ht="25.5">
      <c r="A7" s="2">
        <v>10032152</v>
      </c>
      <c r="B7" s="9" t="s">
        <v>10</v>
      </c>
      <c r="C7" s="4">
        <v>39928</v>
      </c>
      <c r="D7" s="5" t="s">
        <v>11</v>
      </c>
      <c r="E7" s="6">
        <v>22</v>
      </c>
      <c r="F7" s="6" t="s">
        <v>12</v>
      </c>
      <c r="G7" s="6" t="s">
        <v>13</v>
      </c>
      <c r="H7" s="6">
        <v>30</v>
      </c>
      <c r="I7" s="6" t="s">
        <v>14</v>
      </c>
      <c r="J7" s="6" t="s">
        <v>16</v>
      </c>
      <c r="K7" s="7">
        <f t="shared" si="0"/>
        <v>4.981693280139256</v>
      </c>
      <c r="L7" s="8" t="str">
        <f t="shared" si="1"/>
        <v>yes</v>
      </c>
    </row>
    <row r="8" spans="1:12" ht="25.5">
      <c r="A8" s="2">
        <v>10032152</v>
      </c>
      <c r="B8" s="9" t="s">
        <v>10</v>
      </c>
      <c r="C8" s="4">
        <v>40089</v>
      </c>
      <c r="D8" s="5" t="s">
        <v>11</v>
      </c>
      <c r="E8" s="6">
        <v>24</v>
      </c>
      <c r="F8" s="6" t="s">
        <v>12</v>
      </c>
      <c r="G8" s="6" t="s">
        <v>13</v>
      </c>
      <c r="H8" s="6">
        <v>18</v>
      </c>
      <c r="I8" s="6" t="s">
        <v>14</v>
      </c>
      <c r="J8" s="6" t="s">
        <v>16</v>
      </c>
      <c r="K8" s="7">
        <f t="shared" si="0"/>
        <v>3.076383721426471</v>
      </c>
      <c r="L8" s="8" t="str">
        <f t="shared" si="1"/>
        <v>yes</v>
      </c>
    </row>
    <row r="9" spans="1:12" ht="25.5">
      <c r="A9" s="2">
        <v>10032152</v>
      </c>
      <c r="B9" s="9" t="s">
        <v>10</v>
      </c>
      <c r="C9" s="4">
        <v>40284</v>
      </c>
      <c r="D9" s="5" t="s">
        <v>11</v>
      </c>
      <c r="E9" s="6">
        <v>19</v>
      </c>
      <c r="F9" s="6" t="s">
        <v>12</v>
      </c>
      <c r="G9" s="6" t="s">
        <v>13</v>
      </c>
      <c r="H9" s="6">
        <v>23</v>
      </c>
      <c r="I9" s="6" t="s">
        <v>14</v>
      </c>
      <c r="J9" s="6" t="s">
        <v>16</v>
      </c>
      <c r="K9" s="7">
        <f t="shared" si="0"/>
        <v>3.876963879950252</v>
      </c>
      <c r="L9" s="8" t="str">
        <f t="shared" si="1"/>
        <v>yes</v>
      </c>
    </row>
    <row r="10" spans="1:12" ht="12.75">
      <c r="A10" s="10"/>
      <c r="B10" s="11"/>
      <c r="C10" s="12"/>
      <c r="D10" s="13"/>
      <c r="E10" s="14"/>
      <c r="F10" s="14"/>
      <c r="G10" s="14"/>
      <c r="H10" s="15"/>
      <c r="I10" s="15"/>
      <c r="J10" s="15"/>
      <c r="L10" s="16"/>
    </row>
    <row r="11" spans="1:12" ht="38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5</v>
      </c>
      <c r="J11" s="1" t="s">
        <v>6</v>
      </c>
      <c r="K11" s="1" t="s">
        <v>8</v>
      </c>
      <c r="L11" s="1" t="s">
        <v>9</v>
      </c>
    </row>
    <row r="12" spans="1:12" ht="25.5">
      <c r="A12" s="2">
        <v>10032153</v>
      </c>
      <c r="B12" s="9" t="s">
        <v>17</v>
      </c>
      <c r="C12" s="4">
        <v>37746</v>
      </c>
      <c r="D12" s="5" t="s">
        <v>11</v>
      </c>
      <c r="E12" s="6">
        <v>12</v>
      </c>
      <c r="F12" s="6" t="s">
        <v>12</v>
      </c>
      <c r="G12" s="6" t="s">
        <v>13</v>
      </c>
      <c r="H12" s="17">
        <v>12</v>
      </c>
      <c r="I12" s="6" t="s">
        <v>14</v>
      </c>
      <c r="J12" s="6" t="s">
        <v>16</v>
      </c>
      <c r="K12" s="18">
        <f>EXP((0.9436*LN(H12))+(-1.6036))</f>
        <v>2.0983638347431843</v>
      </c>
      <c r="L12" s="19" t="s">
        <v>18</v>
      </c>
    </row>
    <row r="13" spans="1:12" ht="25.5">
      <c r="A13" s="2">
        <v>10032153</v>
      </c>
      <c r="B13" s="9" t="s">
        <v>17</v>
      </c>
      <c r="C13" s="4">
        <v>38096</v>
      </c>
      <c r="D13" s="5" t="s">
        <v>11</v>
      </c>
      <c r="E13" s="6">
        <v>12</v>
      </c>
      <c r="F13" s="6" t="s">
        <v>12</v>
      </c>
      <c r="G13" s="6" t="s">
        <v>13</v>
      </c>
      <c r="H13" s="17">
        <v>9.1</v>
      </c>
      <c r="I13" s="6" t="s">
        <v>14</v>
      </c>
      <c r="J13" s="6" t="s">
        <v>16</v>
      </c>
      <c r="K13" s="7">
        <f>EXP((0.9436*LN(H13))+(-1.6036))</f>
        <v>1.6162808472275798</v>
      </c>
      <c r="L13" s="19" t="s">
        <v>18</v>
      </c>
    </row>
    <row r="15" spans="1:12" ht="38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5</v>
      </c>
      <c r="J15" s="1" t="s">
        <v>6</v>
      </c>
      <c r="K15" s="1" t="s">
        <v>8</v>
      </c>
      <c r="L15" s="1" t="s">
        <v>9</v>
      </c>
    </row>
    <row r="16" spans="1:12" ht="25.5" customHeight="1">
      <c r="A16" s="2">
        <v>10032154</v>
      </c>
      <c r="B16" s="9" t="s">
        <v>19</v>
      </c>
      <c r="C16" s="4">
        <v>38096</v>
      </c>
      <c r="D16" s="5" t="s">
        <v>11</v>
      </c>
      <c r="E16" s="6">
        <v>18</v>
      </c>
      <c r="F16" s="6" t="s">
        <v>12</v>
      </c>
      <c r="G16" s="6" t="s">
        <v>13</v>
      </c>
      <c r="H16" s="6">
        <v>13</v>
      </c>
      <c r="I16" s="6" t="s">
        <v>14</v>
      </c>
      <c r="J16" s="6" t="s">
        <v>16</v>
      </c>
      <c r="K16" s="7">
        <f>EXP((0.9436*LN(H16))+(-1.6036))</f>
        <v>2.2629883389026233</v>
      </c>
      <c r="L16" s="8" t="str">
        <f aca="true" t="shared" si="2" ref="L16:L26">IF(E16&gt;K16,"yes","no")</f>
        <v>yes</v>
      </c>
    </row>
    <row r="17" spans="1:12" ht="25.5" customHeight="1">
      <c r="A17" s="2">
        <v>10032154</v>
      </c>
      <c r="B17" s="9" t="s">
        <v>19</v>
      </c>
      <c r="C17" s="4">
        <v>38246</v>
      </c>
      <c r="D17" s="5" t="s">
        <v>11</v>
      </c>
      <c r="E17" s="6">
        <v>13</v>
      </c>
      <c r="F17" s="6" t="s">
        <v>12</v>
      </c>
      <c r="G17" s="6" t="s">
        <v>13</v>
      </c>
      <c r="H17" s="6">
        <v>24</v>
      </c>
      <c r="I17" s="6" t="s">
        <v>14</v>
      </c>
      <c r="J17" s="6" t="s">
        <v>16</v>
      </c>
      <c r="K17" s="7">
        <f aca="true" t="shared" si="3" ref="K17:K22">EXP((0.9436*LN(H17))+(-1.6036))</f>
        <v>4.035828440651898</v>
      </c>
      <c r="L17" s="8" t="str">
        <f t="shared" si="2"/>
        <v>yes</v>
      </c>
    </row>
    <row r="18" spans="1:12" ht="25.5" customHeight="1">
      <c r="A18" s="2">
        <v>10032154</v>
      </c>
      <c r="B18" s="9" t="s">
        <v>19</v>
      </c>
      <c r="C18" s="4">
        <v>38283</v>
      </c>
      <c r="D18" s="5" t="s">
        <v>11</v>
      </c>
      <c r="E18" s="6">
        <v>12</v>
      </c>
      <c r="F18" s="6" t="s">
        <v>12</v>
      </c>
      <c r="G18" s="6" t="s">
        <v>13</v>
      </c>
      <c r="H18" s="6">
        <v>27</v>
      </c>
      <c r="I18" s="6" t="s">
        <v>14</v>
      </c>
      <c r="J18" s="6" t="s">
        <v>16</v>
      </c>
      <c r="K18" s="7">
        <f t="shared" si="3"/>
        <v>4.510245861445705</v>
      </c>
      <c r="L18" s="8" t="str">
        <f t="shared" si="2"/>
        <v>yes</v>
      </c>
    </row>
    <row r="19" spans="1:12" ht="25.5" customHeight="1">
      <c r="A19" s="2">
        <v>10032154</v>
      </c>
      <c r="B19" s="9" t="s">
        <v>19</v>
      </c>
      <c r="C19" s="4">
        <v>38284</v>
      </c>
      <c r="D19" s="5" t="s">
        <v>11</v>
      </c>
      <c r="E19" s="6">
        <v>11</v>
      </c>
      <c r="F19" s="6" t="s">
        <v>12</v>
      </c>
      <c r="G19" s="6" t="s">
        <v>13</v>
      </c>
      <c r="H19" s="6">
        <v>27</v>
      </c>
      <c r="I19" s="6" t="s">
        <v>14</v>
      </c>
      <c r="J19" s="6" t="s">
        <v>16</v>
      </c>
      <c r="K19" s="7">
        <f t="shared" si="3"/>
        <v>4.510245861445705</v>
      </c>
      <c r="L19" s="8" t="str">
        <f t="shared" si="2"/>
        <v>yes</v>
      </c>
    </row>
    <row r="20" spans="1:12" ht="25.5" customHeight="1">
      <c r="A20" s="2">
        <v>10032154</v>
      </c>
      <c r="B20" s="9" t="s">
        <v>19</v>
      </c>
      <c r="C20" s="4">
        <v>38468</v>
      </c>
      <c r="D20" s="5" t="s">
        <v>11</v>
      </c>
      <c r="E20" s="6">
        <v>11</v>
      </c>
      <c r="F20" s="6" t="s">
        <v>12</v>
      </c>
      <c r="G20" s="6" t="s">
        <v>13</v>
      </c>
      <c r="H20" s="6">
        <v>13</v>
      </c>
      <c r="I20" s="6" t="s">
        <v>14</v>
      </c>
      <c r="J20" s="6" t="s">
        <v>16</v>
      </c>
      <c r="K20" s="7">
        <f t="shared" si="3"/>
        <v>2.2629883389026233</v>
      </c>
      <c r="L20" s="8" t="str">
        <f t="shared" si="2"/>
        <v>yes</v>
      </c>
    </row>
    <row r="21" spans="1:12" ht="25.5" customHeight="1">
      <c r="A21" s="2">
        <v>10032154</v>
      </c>
      <c r="B21" s="9" t="s">
        <v>19</v>
      </c>
      <c r="C21" s="4">
        <v>38511</v>
      </c>
      <c r="D21" s="5" t="s">
        <v>11</v>
      </c>
      <c r="E21" s="6">
        <v>15</v>
      </c>
      <c r="F21" s="6" t="s">
        <v>12</v>
      </c>
      <c r="G21" s="6" t="s">
        <v>13</v>
      </c>
      <c r="H21" s="6">
        <v>24</v>
      </c>
      <c r="I21" s="6" t="s">
        <v>14</v>
      </c>
      <c r="J21" s="6" t="s">
        <v>16</v>
      </c>
      <c r="K21" s="7">
        <f t="shared" si="3"/>
        <v>4.035828440651898</v>
      </c>
      <c r="L21" s="8" t="str">
        <f t="shared" si="2"/>
        <v>yes</v>
      </c>
    </row>
    <row r="22" spans="1:12" ht="25.5" customHeight="1">
      <c r="A22" s="2">
        <v>10032154</v>
      </c>
      <c r="B22" s="9" t="s">
        <v>19</v>
      </c>
      <c r="C22" s="4">
        <v>38511</v>
      </c>
      <c r="D22" s="5" t="s">
        <v>11</v>
      </c>
      <c r="E22" s="6">
        <v>15</v>
      </c>
      <c r="F22" s="6" t="s">
        <v>12</v>
      </c>
      <c r="G22" s="6" t="s">
        <v>13</v>
      </c>
      <c r="H22" s="6">
        <v>15</v>
      </c>
      <c r="I22" s="6" t="s">
        <v>14</v>
      </c>
      <c r="J22" s="6" t="s">
        <v>16</v>
      </c>
      <c r="K22" s="7">
        <f t="shared" si="3"/>
        <v>2.590150985986621</v>
      </c>
      <c r="L22" s="8" t="str">
        <f t="shared" si="2"/>
        <v>yes</v>
      </c>
    </row>
    <row r="23" spans="1:12" ht="25.5">
      <c r="A23" s="2">
        <v>10032154</v>
      </c>
      <c r="B23" s="9" t="s">
        <v>19</v>
      </c>
      <c r="C23" s="4">
        <v>39563</v>
      </c>
      <c r="D23" s="5" t="s">
        <v>11</v>
      </c>
      <c r="E23" s="6">
        <v>6.9</v>
      </c>
      <c r="F23" s="6" t="s">
        <v>12</v>
      </c>
      <c r="G23" s="6" t="s">
        <v>13</v>
      </c>
      <c r="H23" s="17">
        <v>11</v>
      </c>
      <c r="I23" s="6" t="s">
        <v>14</v>
      </c>
      <c r="J23" s="6" t="s">
        <v>16</v>
      </c>
      <c r="K23" s="7">
        <f>EXP((0.9436*LN(H23))+(-1.6036))</f>
        <v>1.9329628465242732</v>
      </c>
      <c r="L23" s="19" t="s">
        <v>18</v>
      </c>
    </row>
    <row r="24" spans="1:12" ht="25.5">
      <c r="A24" s="2">
        <v>10032154</v>
      </c>
      <c r="B24" s="9" t="s">
        <v>19</v>
      </c>
      <c r="C24" s="4">
        <v>39607</v>
      </c>
      <c r="D24" s="5" t="s">
        <v>11</v>
      </c>
      <c r="E24" s="6">
        <v>9</v>
      </c>
      <c r="F24" s="6" t="s">
        <v>12</v>
      </c>
      <c r="G24" s="6" t="s">
        <v>13</v>
      </c>
      <c r="H24" s="6">
        <v>13</v>
      </c>
      <c r="I24" s="6" t="s">
        <v>14</v>
      </c>
      <c r="J24" s="6" t="s">
        <v>16</v>
      </c>
      <c r="K24" s="7">
        <f>EXP((0.9436*LN(H24))+(-1.6036))</f>
        <v>2.2629883389026233</v>
      </c>
      <c r="L24" s="8" t="str">
        <f t="shared" si="2"/>
        <v>yes</v>
      </c>
    </row>
    <row r="25" spans="1:12" ht="25.5">
      <c r="A25" s="2">
        <v>10032154</v>
      </c>
      <c r="B25" s="9" t="s">
        <v>19</v>
      </c>
      <c r="C25" s="4">
        <v>39928</v>
      </c>
      <c r="D25" s="5" t="s">
        <v>11</v>
      </c>
      <c r="E25" s="6">
        <v>11</v>
      </c>
      <c r="F25" s="6" t="s">
        <v>12</v>
      </c>
      <c r="G25" s="6" t="s">
        <v>13</v>
      </c>
      <c r="H25" s="6">
        <v>17</v>
      </c>
      <c r="I25" s="6" t="s">
        <v>14</v>
      </c>
      <c r="J25" s="6" t="s">
        <v>16</v>
      </c>
      <c r="K25" s="7">
        <f>EXP((0.9436*LN(H25))+(-1.6036))</f>
        <v>2.914855103758112</v>
      </c>
      <c r="L25" s="8" t="str">
        <f t="shared" si="2"/>
        <v>yes</v>
      </c>
    </row>
    <row r="26" spans="1:12" ht="25.5">
      <c r="A26" s="2">
        <v>10032154</v>
      </c>
      <c r="B26" s="9" t="s">
        <v>19</v>
      </c>
      <c r="C26" s="20">
        <v>40283</v>
      </c>
      <c r="D26" s="5" t="s">
        <v>11</v>
      </c>
      <c r="E26" s="6">
        <v>9.6</v>
      </c>
      <c r="F26" s="6" t="s">
        <v>12</v>
      </c>
      <c r="G26" s="6" t="s">
        <v>13</v>
      </c>
      <c r="H26" s="6">
        <v>16</v>
      </c>
      <c r="I26" s="6" t="s">
        <v>14</v>
      </c>
      <c r="J26" s="6" t="s">
        <v>16</v>
      </c>
      <c r="K26" s="7">
        <f>EXP((0.9436*LN(H26))+(-1.6036))</f>
        <v>2.7527893819322213</v>
      </c>
      <c r="L26" s="8" t="str">
        <f t="shared" si="2"/>
        <v>yes</v>
      </c>
    </row>
    <row r="28" spans="1:12" ht="38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5</v>
      </c>
      <c r="J28" s="1" t="s">
        <v>6</v>
      </c>
      <c r="K28" s="1" t="s">
        <v>8</v>
      </c>
      <c r="L28" s="1" t="s">
        <v>9</v>
      </c>
    </row>
    <row r="29" spans="1:12" ht="25.5" customHeight="1">
      <c r="A29" s="2">
        <v>10032156</v>
      </c>
      <c r="B29" s="9" t="s">
        <v>20</v>
      </c>
      <c r="C29" s="4">
        <v>38096</v>
      </c>
      <c r="D29" s="5" t="s">
        <v>11</v>
      </c>
      <c r="E29" s="6">
        <v>18</v>
      </c>
      <c r="F29" s="6" t="s">
        <v>12</v>
      </c>
      <c r="G29" s="6" t="s">
        <v>13</v>
      </c>
      <c r="H29" s="6">
        <v>15</v>
      </c>
      <c r="I29" s="6" t="s">
        <v>14</v>
      </c>
      <c r="J29" s="6" t="s">
        <v>16</v>
      </c>
      <c r="K29" s="7">
        <f aca="true" t="shared" si="4" ref="K29:K46">EXP((0.9436*LN(H29))+(-1.6036))</f>
        <v>2.590150985986621</v>
      </c>
      <c r="L29" s="8" t="str">
        <f aca="true" t="shared" si="5" ref="L29:L45">IF(E29&gt;K29,"yes","no")</f>
        <v>yes</v>
      </c>
    </row>
    <row r="30" spans="1:12" ht="25.5" customHeight="1">
      <c r="A30" s="2">
        <v>10032156</v>
      </c>
      <c r="B30" s="9" t="s">
        <v>20</v>
      </c>
      <c r="C30" s="4">
        <v>38245</v>
      </c>
      <c r="D30" s="5" t="s">
        <v>11</v>
      </c>
      <c r="E30" s="6">
        <v>44</v>
      </c>
      <c r="F30" s="6" t="s">
        <v>12</v>
      </c>
      <c r="G30" s="6" t="s">
        <v>13</v>
      </c>
      <c r="H30" s="6">
        <v>21</v>
      </c>
      <c r="I30" s="6" t="s">
        <v>14</v>
      </c>
      <c r="J30" s="6" t="s">
        <v>16</v>
      </c>
      <c r="K30" s="7">
        <f t="shared" si="4"/>
        <v>3.5580454821768694</v>
      </c>
      <c r="L30" s="8" t="str">
        <f t="shared" si="5"/>
        <v>yes</v>
      </c>
    </row>
    <row r="31" spans="1:12" ht="25.5" customHeight="1">
      <c r="A31" s="2">
        <v>10032156</v>
      </c>
      <c r="B31" s="9" t="s">
        <v>20</v>
      </c>
      <c r="C31" s="4">
        <v>38283</v>
      </c>
      <c r="D31" s="5" t="s">
        <v>11</v>
      </c>
      <c r="E31" s="6">
        <v>26</v>
      </c>
      <c r="F31" s="6" t="s">
        <v>12</v>
      </c>
      <c r="G31" s="6" t="s">
        <v>13</v>
      </c>
      <c r="H31" s="6">
        <v>22</v>
      </c>
      <c r="I31" s="6" t="s">
        <v>14</v>
      </c>
      <c r="J31" s="6" t="s">
        <v>16</v>
      </c>
      <c r="K31" s="7">
        <f t="shared" si="4"/>
        <v>3.717709151082886</v>
      </c>
      <c r="L31" s="8" t="str">
        <f t="shared" si="5"/>
        <v>yes</v>
      </c>
    </row>
    <row r="32" spans="1:12" ht="25.5" customHeight="1">
      <c r="A32" s="2">
        <v>10032156</v>
      </c>
      <c r="B32" s="9" t="s">
        <v>20</v>
      </c>
      <c r="C32" s="4">
        <v>38468</v>
      </c>
      <c r="D32" s="5" t="s">
        <v>11</v>
      </c>
      <c r="E32" s="6">
        <v>24</v>
      </c>
      <c r="F32" s="6" t="s">
        <v>12</v>
      </c>
      <c r="G32" s="6" t="s">
        <v>13</v>
      </c>
      <c r="H32" s="6">
        <v>26</v>
      </c>
      <c r="I32" s="6" t="s">
        <v>14</v>
      </c>
      <c r="J32" s="6" t="s">
        <v>16</v>
      </c>
      <c r="K32" s="7">
        <f t="shared" si="4"/>
        <v>4.352454301674802</v>
      </c>
      <c r="L32" s="8" t="str">
        <f t="shared" si="5"/>
        <v>yes</v>
      </c>
    </row>
    <row r="33" spans="1:12" ht="25.5" customHeight="1">
      <c r="A33" s="2">
        <v>10032156</v>
      </c>
      <c r="B33" s="9" t="s">
        <v>20</v>
      </c>
      <c r="C33" s="4">
        <v>38512</v>
      </c>
      <c r="D33" s="5" t="s">
        <v>11</v>
      </c>
      <c r="E33" s="6">
        <v>52</v>
      </c>
      <c r="F33" s="6" t="s">
        <v>12</v>
      </c>
      <c r="G33" s="6" t="s">
        <v>13</v>
      </c>
      <c r="H33" s="6">
        <v>20</v>
      </c>
      <c r="I33" s="6" t="s">
        <v>14</v>
      </c>
      <c r="J33" s="6" t="s">
        <v>16</v>
      </c>
      <c r="K33" s="7">
        <f t="shared" si="4"/>
        <v>3.3979522586929685</v>
      </c>
      <c r="L33" s="8" t="str">
        <f t="shared" si="5"/>
        <v>yes</v>
      </c>
    </row>
    <row r="34" spans="1:12" ht="25.5">
      <c r="A34" s="2">
        <v>10032156</v>
      </c>
      <c r="B34" s="9" t="s">
        <v>20</v>
      </c>
      <c r="C34" s="4">
        <v>38932</v>
      </c>
      <c r="D34" s="5" t="s">
        <v>11</v>
      </c>
      <c r="E34" s="6">
        <v>74</v>
      </c>
      <c r="F34" s="6" t="s">
        <v>12</v>
      </c>
      <c r="G34" s="6" t="s">
        <v>13</v>
      </c>
      <c r="H34" s="6">
        <v>23</v>
      </c>
      <c r="I34" s="6" t="s">
        <v>14</v>
      </c>
      <c r="J34" s="6" t="s">
        <v>16</v>
      </c>
      <c r="K34" s="7">
        <f t="shared" si="4"/>
        <v>3.876963879950252</v>
      </c>
      <c r="L34" s="8" t="str">
        <f t="shared" si="5"/>
        <v>yes</v>
      </c>
    </row>
    <row r="35" spans="1:12" ht="25.5">
      <c r="A35" s="2">
        <v>10032156</v>
      </c>
      <c r="B35" s="9" t="s">
        <v>20</v>
      </c>
      <c r="C35" s="4">
        <v>38994</v>
      </c>
      <c r="D35" s="5" t="s">
        <v>11</v>
      </c>
      <c r="E35" s="6">
        <v>23</v>
      </c>
      <c r="F35" s="6" t="s">
        <v>12</v>
      </c>
      <c r="G35" s="6" t="s">
        <v>13</v>
      </c>
      <c r="H35" s="6">
        <v>18</v>
      </c>
      <c r="I35" s="6" t="s">
        <v>14</v>
      </c>
      <c r="J35" s="6" t="s">
        <v>16</v>
      </c>
      <c r="K35" s="7">
        <f t="shared" si="4"/>
        <v>3.076383721426471</v>
      </c>
      <c r="L35" s="8" t="str">
        <f t="shared" si="5"/>
        <v>yes</v>
      </c>
    </row>
    <row r="36" spans="1:12" ht="25.5">
      <c r="A36" s="2">
        <v>10032156</v>
      </c>
      <c r="B36" s="9" t="s">
        <v>20</v>
      </c>
      <c r="C36" s="4">
        <v>39049</v>
      </c>
      <c r="D36" s="5" t="s">
        <v>11</v>
      </c>
      <c r="E36" s="6">
        <v>46</v>
      </c>
      <c r="F36" s="6" t="s">
        <v>12</v>
      </c>
      <c r="G36" s="6" t="s">
        <v>13</v>
      </c>
      <c r="H36" s="6">
        <v>31</v>
      </c>
      <c r="I36" s="6" t="s">
        <v>14</v>
      </c>
      <c r="J36" s="6" t="s">
        <v>16</v>
      </c>
      <c r="K36" s="7">
        <f t="shared" si="4"/>
        <v>5.138238549850151</v>
      </c>
      <c r="L36" s="8" t="str">
        <f t="shared" si="5"/>
        <v>yes</v>
      </c>
    </row>
    <row r="37" spans="1:12" ht="25.5">
      <c r="A37" s="2">
        <v>10032156</v>
      </c>
      <c r="B37" s="9" t="s">
        <v>20</v>
      </c>
      <c r="C37" s="4">
        <v>39226</v>
      </c>
      <c r="D37" s="5" t="s">
        <v>11</v>
      </c>
      <c r="E37" s="6">
        <v>30</v>
      </c>
      <c r="F37" s="6" t="s">
        <v>12</v>
      </c>
      <c r="G37" s="6" t="s">
        <v>13</v>
      </c>
      <c r="H37" s="6">
        <v>23</v>
      </c>
      <c r="I37" s="6" t="s">
        <v>14</v>
      </c>
      <c r="J37" s="6" t="s">
        <v>16</v>
      </c>
      <c r="K37" s="7">
        <f t="shared" si="4"/>
        <v>3.876963879950252</v>
      </c>
      <c r="L37" s="8" t="str">
        <f t="shared" si="5"/>
        <v>yes</v>
      </c>
    </row>
    <row r="38" spans="1:12" ht="25.5">
      <c r="A38" s="2">
        <v>10032156</v>
      </c>
      <c r="B38" s="9" t="s">
        <v>20</v>
      </c>
      <c r="C38" s="4">
        <v>39315</v>
      </c>
      <c r="D38" s="5" t="s">
        <v>11</v>
      </c>
      <c r="E38" s="6">
        <v>11</v>
      </c>
      <c r="F38" s="6" t="s">
        <v>12</v>
      </c>
      <c r="G38" s="6" t="s">
        <v>13</v>
      </c>
      <c r="H38" s="6">
        <v>19</v>
      </c>
      <c r="I38" s="6" t="s">
        <v>14</v>
      </c>
      <c r="J38" s="6" t="s">
        <v>16</v>
      </c>
      <c r="K38" s="7">
        <f t="shared" si="4"/>
        <v>3.2374067409981215</v>
      </c>
      <c r="L38" s="8" t="str">
        <f t="shared" si="5"/>
        <v>yes</v>
      </c>
    </row>
    <row r="39" spans="1:12" ht="25.5">
      <c r="A39" s="2">
        <v>10032156</v>
      </c>
      <c r="B39" s="9" t="s">
        <v>20</v>
      </c>
      <c r="C39" s="20">
        <v>39346</v>
      </c>
      <c r="D39" s="5" t="s">
        <v>11</v>
      </c>
      <c r="E39" s="6">
        <v>42</v>
      </c>
      <c r="F39" s="6" t="s">
        <v>12</v>
      </c>
      <c r="G39" s="6" t="s">
        <v>13</v>
      </c>
      <c r="H39" s="17">
        <v>12</v>
      </c>
      <c r="I39" s="6" t="s">
        <v>14</v>
      </c>
      <c r="J39" s="6" t="s">
        <v>16</v>
      </c>
      <c r="K39" s="7">
        <f>EXP((0.9436*LN(H39))+(-1.6036))</f>
        <v>2.0983638347431843</v>
      </c>
      <c r="L39" s="19" t="s">
        <v>18</v>
      </c>
    </row>
    <row r="40" spans="1:12" ht="25.5">
      <c r="A40" s="2">
        <v>10032156</v>
      </c>
      <c r="B40" s="9" t="s">
        <v>20</v>
      </c>
      <c r="C40" s="4">
        <v>39563</v>
      </c>
      <c r="D40" s="5" t="s">
        <v>11</v>
      </c>
      <c r="E40" s="6">
        <v>14</v>
      </c>
      <c r="F40" s="6" t="s">
        <v>12</v>
      </c>
      <c r="G40" s="6" t="s">
        <v>13</v>
      </c>
      <c r="H40" s="17">
        <v>11</v>
      </c>
      <c r="I40" s="6" t="s">
        <v>14</v>
      </c>
      <c r="J40" s="6" t="s">
        <v>16</v>
      </c>
      <c r="K40" s="7">
        <f>EXP((0.9436*LN(H40))+(-1.6036))</f>
        <v>1.9329628465242732</v>
      </c>
      <c r="L40" s="19" t="s">
        <v>18</v>
      </c>
    </row>
    <row r="41" spans="1:12" ht="25.5">
      <c r="A41" s="2">
        <v>10032156</v>
      </c>
      <c r="B41" s="9" t="s">
        <v>20</v>
      </c>
      <c r="C41" s="4">
        <v>39607</v>
      </c>
      <c r="D41" s="5" t="s">
        <v>11</v>
      </c>
      <c r="E41" s="6">
        <v>23</v>
      </c>
      <c r="F41" s="6" t="s">
        <v>12</v>
      </c>
      <c r="G41" s="6" t="s">
        <v>13</v>
      </c>
      <c r="H41" s="17">
        <v>11</v>
      </c>
      <c r="I41" s="6" t="s">
        <v>14</v>
      </c>
      <c r="J41" s="6" t="s">
        <v>16</v>
      </c>
      <c r="K41" s="7">
        <f>EXP((0.9436*LN(H41))+(-1.6036))</f>
        <v>1.9329628465242732</v>
      </c>
      <c r="L41" s="19" t="s">
        <v>18</v>
      </c>
    </row>
    <row r="42" spans="1:12" ht="25.5">
      <c r="A42" s="2">
        <v>10032156</v>
      </c>
      <c r="B42" s="9" t="s">
        <v>20</v>
      </c>
      <c r="C42" s="4">
        <v>39748</v>
      </c>
      <c r="D42" s="5" t="s">
        <v>11</v>
      </c>
      <c r="E42" s="6">
        <v>18</v>
      </c>
      <c r="F42" s="6" t="s">
        <v>12</v>
      </c>
      <c r="G42" s="6" t="s">
        <v>13</v>
      </c>
      <c r="H42" s="6">
        <v>18</v>
      </c>
      <c r="I42" s="6" t="s">
        <v>14</v>
      </c>
      <c r="J42" s="6" t="s">
        <v>16</v>
      </c>
      <c r="K42" s="7">
        <f t="shared" si="4"/>
        <v>3.076383721426471</v>
      </c>
      <c r="L42" s="8" t="str">
        <f t="shared" si="5"/>
        <v>yes</v>
      </c>
    </row>
    <row r="43" spans="1:12" ht="25.5">
      <c r="A43" s="2">
        <v>10032156</v>
      </c>
      <c r="B43" s="9" t="s">
        <v>20</v>
      </c>
      <c r="C43" s="20">
        <v>39928</v>
      </c>
      <c r="D43" s="5" t="s">
        <v>11</v>
      </c>
      <c r="E43" s="6">
        <v>21</v>
      </c>
      <c r="F43" s="6" t="s">
        <v>12</v>
      </c>
      <c r="G43" s="6" t="s">
        <v>13</v>
      </c>
      <c r="H43" s="6">
        <v>27</v>
      </c>
      <c r="I43" s="6" t="s">
        <v>14</v>
      </c>
      <c r="J43" s="6" t="s">
        <v>16</v>
      </c>
      <c r="K43" s="7">
        <f t="shared" si="4"/>
        <v>4.510245861445705</v>
      </c>
      <c r="L43" s="8" t="str">
        <f t="shared" si="5"/>
        <v>yes</v>
      </c>
    </row>
    <row r="44" spans="1:12" ht="25.5">
      <c r="A44" s="2">
        <v>10032156</v>
      </c>
      <c r="B44" s="9" t="s">
        <v>20</v>
      </c>
      <c r="C44" s="4">
        <v>40089</v>
      </c>
      <c r="D44" s="5" t="s">
        <v>11</v>
      </c>
      <c r="E44" s="6">
        <v>17</v>
      </c>
      <c r="F44" s="6" t="s">
        <v>12</v>
      </c>
      <c r="G44" s="6" t="s">
        <v>13</v>
      </c>
      <c r="H44" s="6">
        <v>14</v>
      </c>
      <c r="I44" s="6" t="s">
        <v>14</v>
      </c>
      <c r="J44" s="6" t="s">
        <v>16</v>
      </c>
      <c r="K44" s="7">
        <f t="shared" si="4"/>
        <v>2.4268994502120877</v>
      </c>
      <c r="L44" s="8" t="str">
        <f t="shared" si="5"/>
        <v>yes</v>
      </c>
    </row>
    <row r="45" spans="1:12" ht="25.5">
      <c r="A45" s="2">
        <v>10032156</v>
      </c>
      <c r="B45" s="9" t="s">
        <v>20</v>
      </c>
      <c r="C45" s="4">
        <v>40284</v>
      </c>
      <c r="D45" s="5" t="s">
        <v>11</v>
      </c>
      <c r="E45" s="6">
        <v>17</v>
      </c>
      <c r="F45" s="6" t="s">
        <v>12</v>
      </c>
      <c r="G45" s="6" t="s">
        <v>13</v>
      </c>
      <c r="H45" s="6">
        <v>20</v>
      </c>
      <c r="I45" s="6" t="s">
        <v>14</v>
      </c>
      <c r="J45" s="6" t="s">
        <v>16</v>
      </c>
      <c r="K45" s="7">
        <f t="shared" si="4"/>
        <v>3.3979522586929685</v>
      </c>
      <c r="L45" s="8" t="str">
        <f t="shared" si="5"/>
        <v>yes</v>
      </c>
    </row>
    <row r="46" spans="1:12" ht="25.5">
      <c r="A46" s="2">
        <v>10032156</v>
      </c>
      <c r="B46" s="9" t="s">
        <v>20</v>
      </c>
      <c r="C46" s="4">
        <v>40438</v>
      </c>
      <c r="D46" s="5" t="s">
        <v>11</v>
      </c>
      <c r="E46" s="6">
        <v>22</v>
      </c>
      <c r="F46" s="6" t="s">
        <v>12</v>
      </c>
      <c r="G46" s="6" t="s">
        <v>13</v>
      </c>
      <c r="H46" s="17">
        <v>9.9</v>
      </c>
      <c r="I46" s="6" t="s">
        <v>14</v>
      </c>
      <c r="J46" s="6" t="s">
        <v>16</v>
      </c>
      <c r="K46" s="7">
        <f>EXP((0.9436*LN(H46))+(-1.6036))</f>
        <v>1.7500350159295055</v>
      </c>
      <c r="L46" s="19" t="s">
        <v>18</v>
      </c>
    </row>
    <row r="48" spans="1:12" ht="38.2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5</v>
      </c>
      <c r="J48" s="1" t="s">
        <v>6</v>
      </c>
      <c r="K48" s="1" t="s">
        <v>8</v>
      </c>
      <c r="L48" s="1" t="s">
        <v>9</v>
      </c>
    </row>
    <row r="49" spans="1:12" ht="25.5">
      <c r="A49" s="2">
        <v>10032157</v>
      </c>
      <c r="B49" s="9" t="s">
        <v>21</v>
      </c>
      <c r="C49" s="4">
        <v>37408</v>
      </c>
      <c r="D49" s="5" t="s">
        <v>11</v>
      </c>
      <c r="E49" s="6">
        <v>22</v>
      </c>
      <c r="F49" s="6" t="s">
        <v>12</v>
      </c>
      <c r="G49" s="6" t="s">
        <v>13</v>
      </c>
      <c r="H49" s="6">
        <v>39</v>
      </c>
      <c r="I49" s="6" t="s">
        <v>14</v>
      </c>
      <c r="J49" s="6" t="s">
        <v>16</v>
      </c>
      <c r="K49" s="7">
        <f aca="true" t="shared" si="6" ref="K49:K75">EXP((0.9436*LN(H49))+(-1.6036))</f>
        <v>6.3810762176825895</v>
      </c>
      <c r="L49" s="8" t="str">
        <f aca="true" t="shared" si="7" ref="L49:L75">IF(E49&gt;K49,"yes","no")</f>
        <v>yes</v>
      </c>
    </row>
    <row r="50" spans="1:12" ht="25.5">
      <c r="A50" s="2">
        <v>10032157</v>
      </c>
      <c r="B50" s="9" t="s">
        <v>21</v>
      </c>
      <c r="C50" s="4">
        <v>38245</v>
      </c>
      <c r="D50" s="5" t="s">
        <v>11</v>
      </c>
      <c r="E50" s="6">
        <v>34</v>
      </c>
      <c r="F50" s="6" t="s">
        <v>12</v>
      </c>
      <c r="G50" s="6" t="s">
        <v>13</v>
      </c>
      <c r="H50" s="6">
        <v>35</v>
      </c>
      <c r="I50" s="6" t="s">
        <v>14</v>
      </c>
      <c r="J50" s="6" t="s">
        <v>16</v>
      </c>
      <c r="K50" s="7">
        <f t="shared" si="6"/>
        <v>5.7616646277049925</v>
      </c>
      <c r="L50" s="8" t="str">
        <f t="shared" si="7"/>
        <v>yes</v>
      </c>
    </row>
    <row r="51" spans="1:12" ht="25.5">
      <c r="A51" s="2">
        <v>10032157</v>
      </c>
      <c r="B51" s="9" t="s">
        <v>21</v>
      </c>
      <c r="C51" s="4">
        <v>38283</v>
      </c>
      <c r="D51" s="5" t="s">
        <v>11</v>
      </c>
      <c r="E51" s="6">
        <v>15</v>
      </c>
      <c r="F51" s="6" t="s">
        <v>12</v>
      </c>
      <c r="G51" s="6" t="s">
        <v>13</v>
      </c>
      <c r="H51" s="6">
        <v>82</v>
      </c>
      <c r="I51" s="6" t="s">
        <v>14</v>
      </c>
      <c r="J51" s="6" t="s">
        <v>16</v>
      </c>
      <c r="K51" s="7">
        <f t="shared" si="6"/>
        <v>12.865898471317442</v>
      </c>
      <c r="L51" s="8" t="str">
        <f t="shared" si="7"/>
        <v>yes</v>
      </c>
    </row>
    <row r="52" spans="1:12" ht="25.5">
      <c r="A52" s="2">
        <v>10032157</v>
      </c>
      <c r="B52" s="9" t="s">
        <v>21</v>
      </c>
      <c r="C52" s="4">
        <v>38468</v>
      </c>
      <c r="D52" s="5" t="s">
        <v>11</v>
      </c>
      <c r="E52" s="6">
        <v>14</v>
      </c>
      <c r="F52" s="6" t="s">
        <v>12</v>
      </c>
      <c r="G52" s="6" t="s">
        <v>13</v>
      </c>
      <c r="H52" s="6">
        <v>39</v>
      </c>
      <c r="I52" s="6" t="s">
        <v>14</v>
      </c>
      <c r="J52" s="6" t="s">
        <v>16</v>
      </c>
      <c r="K52" s="7">
        <f t="shared" si="6"/>
        <v>6.3810762176825895</v>
      </c>
      <c r="L52" s="8" t="str">
        <f t="shared" si="7"/>
        <v>yes</v>
      </c>
    </row>
    <row r="53" spans="1:12" ht="25.5">
      <c r="A53" s="2">
        <v>10032157</v>
      </c>
      <c r="B53" s="9" t="s">
        <v>21</v>
      </c>
      <c r="C53" s="4">
        <v>38512</v>
      </c>
      <c r="D53" s="5" t="s">
        <v>11</v>
      </c>
      <c r="E53" s="6">
        <v>36</v>
      </c>
      <c r="F53" s="6" t="s">
        <v>12</v>
      </c>
      <c r="G53" s="6" t="s">
        <v>13</v>
      </c>
      <c r="H53" s="6">
        <v>31</v>
      </c>
      <c r="I53" s="6" t="s">
        <v>14</v>
      </c>
      <c r="J53" s="6" t="s">
        <v>16</v>
      </c>
      <c r="K53" s="7">
        <f t="shared" si="6"/>
        <v>5.138238549850151</v>
      </c>
      <c r="L53" s="8" t="str">
        <f t="shared" si="7"/>
        <v>yes</v>
      </c>
    </row>
    <row r="54" spans="1:12" ht="12.75">
      <c r="A54" s="10"/>
      <c r="B54" s="11"/>
      <c r="C54" s="12"/>
      <c r="D54" s="13"/>
      <c r="E54" s="14"/>
      <c r="F54" s="14"/>
      <c r="G54" s="14"/>
      <c r="H54" s="15"/>
      <c r="I54" s="21"/>
      <c r="J54" s="15"/>
      <c r="L54" s="16"/>
    </row>
    <row r="55" spans="1:12" ht="38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5</v>
      </c>
      <c r="J55" s="1" t="s">
        <v>6</v>
      </c>
      <c r="K55" s="1" t="s">
        <v>8</v>
      </c>
      <c r="L55" s="1" t="s">
        <v>9</v>
      </c>
    </row>
    <row r="56" spans="1:12" ht="25.5">
      <c r="A56" s="2">
        <v>10032158</v>
      </c>
      <c r="B56" s="9" t="s">
        <v>22</v>
      </c>
      <c r="C56" s="4">
        <v>38245</v>
      </c>
      <c r="D56" s="5" t="s">
        <v>11</v>
      </c>
      <c r="E56" s="6">
        <v>29</v>
      </c>
      <c r="F56" s="6" t="s">
        <v>12</v>
      </c>
      <c r="G56" s="6" t="s">
        <v>13</v>
      </c>
      <c r="H56" s="6">
        <v>39</v>
      </c>
      <c r="I56" s="6" t="s">
        <v>14</v>
      </c>
      <c r="J56" s="6" t="s">
        <v>16</v>
      </c>
      <c r="K56" s="7">
        <f t="shared" si="6"/>
        <v>6.3810762176825895</v>
      </c>
      <c r="L56" s="8" t="str">
        <f t="shared" si="7"/>
        <v>yes</v>
      </c>
    </row>
    <row r="57" spans="1:12" ht="25.5">
      <c r="A57" s="2">
        <v>10032158</v>
      </c>
      <c r="B57" s="9" t="s">
        <v>22</v>
      </c>
      <c r="C57" s="4">
        <v>38283</v>
      </c>
      <c r="D57" s="5" t="s">
        <v>11</v>
      </c>
      <c r="E57" s="6">
        <v>19</v>
      </c>
      <c r="F57" s="6" t="s">
        <v>12</v>
      </c>
      <c r="G57" s="6" t="s">
        <v>13</v>
      </c>
      <c r="H57" s="6">
        <v>24</v>
      </c>
      <c r="I57" s="6" t="s">
        <v>14</v>
      </c>
      <c r="J57" s="6" t="s">
        <v>16</v>
      </c>
      <c r="K57" s="7">
        <f t="shared" si="6"/>
        <v>4.035828440651898</v>
      </c>
      <c r="L57" s="8" t="str">
        <f t="shared" si="7"/>
        <v>yes</v>
      </c>
    </row>
    <row r="58" spans="1:12" ht="25.5">
      <c r="A58" s="2">
        <v>10032158</v>
      </c>
      <c r="B58" s="9" t="s">
        <v>22</v>
      </c>
      <c r="C58" s="4">
        <v>38468</v>
      </c>
      <c r="D58" s="5" t="s">
        <v>11</v>
      </c>
      <c r="E58" s="6">
        <v>14</v>
      </c>
      <c r="F58" s="6" t="s">
        <v>12</v>
      </c>
      <c r="G58" s="6" t="s">
        <v>13</v>
      </c>
      <c r="H58" s="6">
        <v>20</v>
      </c>
      <c r="I58" s="6" t="s">
        <v>14</v>
      </c>
      <c r="J58" s="6" t="s">
        <v>16</v>
      </c>
      <c r="K58" s="7">
        <f t="shared" si="6"/>
        <v>3.3979522586929685</v>
      </c>
      <c r="L58" s="8" t="str">
        <f t="shared" si="7"/>
        <v>yes</v>
      </c>
    </row>
    <row r="59" spans="1:12" ht="25.5">
      <c r="A59" s="2">
        <v>10032158</v>
      </c>
      <c r="B59" s="9" t="s">
        <v>22</v>
      </c>
      <c r="C59" s="4">
        <v>38512</v>
      </c>
      <c r="D59" s="5" t="s">
        <v>11</v>
      </c>
      <c r="E59" s="6">
        <v>41</v>
      </c>
      <c r="F59" s="6" t="s">
        <v>12</v>
      </c>
      <c r="G59" s="6" t="s">
        <v>13</v>
      </c>
      <c r="H59" s="6">
        <v>17</v>
      </c>
      <c r="I59" s="6" t="s">
        <v>14</v>
      </c>
      <c r="J59" s="6" t="s">
        <v>16</v>
      </c>
      <c r="K59" s="7">
        <f t="shared" si="6"/>
        <v>2.914855103758112</v>
      </c>
      <c r="L59" s="8" t="str">
        <f t="shared" si="7"/>
        <v>yes</v>
      </c>
    </row>
    <row r="60" spans="1:12" ht="12.75">
      <c r="A60" s="10"/>
      <c r="B60" s="11"/>
      <c r="C60" s="12"/>
      <c r="D60" s="13"/>
      <c r="E60" s="14"/>
      <c r="F60" s="14"/>
      <c r="G60" s="14"/>
      <c r="H60" s="15"/>
      <c r="I60" s="21"/>
      <c r="J60" s="15"/>
      <c r="L60" s="16"/>
    </row>
    <row r="61" spans="1:12" ht="38.25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5</v>
      </c>
      <c r="J61" s="1" t="s">
        <v>6</v>
      </c>
      <c r="K61" s="1" t="s">
        <v>8</v>
      </c>
      <c r="L61" s="1" t="s">
        <v>9</v>
      </c>
    </row>
    <row r="62" spans="1:12" ht="25.5" customHeight="1">
      <c r="A62" s="2">
        <v>10032159</v>
      </c>
      <c r="B62" s="9" t="s">
        <v>23</v>
      </c>
      <c r="C62" s="4">
        <v>38245</v>
      </c>
      <c r="D62" s="5" t="s">
        <v>11</v>
      </c>
      <c r="E62" s="6">
        <v>140</v>
      </c>
      <c r="F62" s="6" t="s">
        <v>12</v>
      </c>
      <c r="G62" s="6" t="s">
        <v>13</v>
      </c>
      <c r="H62" s="6">
        <v>13</v>
      </c>
      <c r="I62" s="6" t="s">
        <v>14</v>
      </c>
      <c r="J62" s="6" t="s">
        <v>16</v>
      </c>
      <c r="K62" s="7">
        <f t="shared" si="6"/>
        <v>2.2629883389026233</v>
      </c>
      <c r="L62" s="8" t="str">
        <f t="shared" si="7"/>
        <v>yes</v>
      </c>
    </row>
    <row r="63" spans="1:12" ht="25.5" customHeight="1">
      <c r="A63" s="2">
        <v>10032159</v>
      </c>
      <c r="B63" s="9" t="s">
        <v>23</v>
      </c>
      <c r="C63" s="4">
        <v>38283</v>
      </c>
      <c r="D63" s="5" t="s">
        <v>11</v>
      </c>
      <c r="E63" s="6">
        <v>200</v>
      </c>
      <c r="F63" s="6" t="s">
        <v>12</v>
      </c>
      <c r="G63" s="6" t="s">
        <v>13</v>
      </c>
      <c r="H63" s="6">
        <v>25</v>
      </c>
      <c r="I63" s="6" t="s">
        <v>14</v>
      </c>
      <c r="J63" s="6" t="s">
        <v>16</v>
      </c>
      <c r="K63" s="7">
        <f t="shared" si="6"/>
        <v>4.19431999706868</v>
      </c>
      <c r="L63" s="8" t="str">
        <f t="shared" si="7"/>
        <v>yes</v>
      </c>
    </row>
    <row r="64" spans="1:12" ht="25.5" customHeight="1">
      <c r="A64" s="2">
        <v>10032159</v>
      </c>
      <c r="B64" s="9" t="s">
        <v>23</v>
      </c>
      <c r="C64" s="4">
        <v>38468</v>
      </c>
      <c r="D64" s="5" t="s">
        <v>11</v>
      </c>
      <c r="E64" s="6">
        <v>38</v>
      </c>
      <c r="F64" s="6" t="s">
        <v>12</v>
      </c>
      <c r="G64" s="6" t="s">
        <v>13</v>
      </c>
      <c r="H64" s="6">
        <v>25</v>
      </c>
      <c r="I64" s="6" t="s">
        <v>14</v>
      </c>
      <c r="J64" s="6" t="s">
        <v>16</v>
      </c>
      <c r="K64" s="7">
        <f t="shared" si="6"/>
        <v>4.19431999706868</v>
      </c>
      <c r="L64" s="8" t="str">
        <f t="shared" si="7"/>
        <v>yes</v>
      </c>
    </row>
    <row r="65" spans="1:12" ht="25.5" customHeight="1">
      <c r="A65" s="2">
        <v>10032159</v>
      </c>
      <c r="B65" s="9" t="s">
        <v>23</v>
      </c>
      <c r="C65" s="4">
        <v>38512</v>
      </c>
      <c r="D65" s="5" t="s">
        <v>11</v>
      </c>
      <c r="E65" s="6">
        <v>170</v>
      </c>
      <c r="F65" s="6" t="s">
        <v>12</v>
      </c>
      <c r="G65" s="6" t="s">
        <v>13</v>
      </c>
      <c r="H65" s="6">
        <v>15</v>
      </c>
      <c r="I65" s="6" t="s">
        <v>14</v>
      </c>
      <c r="J65" s="6" t="s">
        <v>16</v>
      </c>
      <c r="K65" s="7">
        <f t="shared" si="6"/>
        <v>2.590150985986621</v>
      </c>
      <c r="L65" s="8" t="str">
        <f t="shared" si="7"/>
        <v>yes</v>
      </c>
    </row>
    <row r="66" spans="1:12" ht="25.5" customHeight="1">
      <c r="A66" s="2">
        <v>10032159</v>
      </c>
      <c r="B66" s="9" t="s">
        <v>23</v>
      </c>
      <c r="C66" s="4">
        <v>38932</v>
      </c>
      <c r="D66" s="5" t="s">
        <v>11</v>
      </c>
      <c r="E66" s="6">
        <v>160</v>
      </c>
      <c r="F66" s="6" t="s">
        <v>12</v>
      </c>
      <c r="G66" s="6" t="s">
        <v>13</v>
      </c>
      <c r="H66" s="6">
        <v>13</v>
      </c>
      <c r="I66" s="6" t="s">
        <v>14</v>
      </c>
      <c r="J66" s="6" t="s">
        <v>16</v>
      </c>
      <c r="K66" s="7">
        <f t="shared" si="6"/>
        <v>2.2629883389026233</v>
      </c>
      <c r="L66" s="8" t="str">
        <f t="shared" si="7"/>
        <v>yes</v>
      </c>
    </row>
    <row r="67" spans="1:12" ht="25.5" customHeight="1">
      <c r="A67" s="2">
        <v>10032159</v>
      </c>
      <c r="B67" s="9" t="s">
        <v>23</v>
      </c>
      <c r="C67" s="4">
        <v>38994</v>
      </c>
      <c r="D67" s="5" t="s">
        <v>11</v>
      </c>
      <c r="E67" s="6">
        <v>390</v>
      </c>
      <c r="F67" s="6" t="s">
        <v>12</v>
      </c>
      <c r="G67" s="6" t="s">
        <v>13</v>
      </c>
      <c r="H67" s="6">
        <v>19</v>
      </c>
      <c r="I67" s="6" t="s">
        <v>14</v>
      </c>
      <c r="J67" s="6" t="s">
        <v>16</v>
      </c>
      <c r="K67" s="7">
        <f t="shared" si="6"/>
        <v>3.2374067409981215</v>
      </c>
      <c r="L67" s="8" t="str">
        <f t="shared" si="7"/>
        <v>yes</v>
      </c>
    </row>
    <row r="68" spans="1:12" ht="25.5" customHeight="1">
      <c r="A68" s="2">
        <v>10032159</v>
      </c>
      <c r="B68" s="9" t="s">
        <v>23</v>
      </c>
      <c r="C68" s="4">
        <v>39226</v>
      </c>
      <c r="D68" s="5" t="s">
        <v>11</v>
      </c>
      <c r="E68" s="6">
        <v>61</v>
      </c>
      <c r="F68" s="6" t="s">
        <v>12</v>
      </c>
      <c r="G68" s="6" t="s">
        <v>13</v>
      </c>
      <c r="H68" s="6">
        <v>29</v>
      </c>
      <c r="I68" s="6" t="s">
        <v>14</v>
      </c>
      <c r="J68" s="6" t="s">
        <v>16</v>
      </c>
      <c r="K68" s="7">
        <f t="shared" si="6"/>
        <v>4.82485337233218</v>
      </c>
      <c r="L68" s="8" t="str">
        <f t="shared" si="7"/>
        <v>yes</v>
      </c>
    </row>
    <row r="69" spans="1:12" ht="25.5">
      <c r="A69" s="2">
        <v>10032159</v>
      </c>
      <c r="B69" s="9" t="s">
        <v>23</v>
      </c>
      <c r="C69" s="4">
        <v>39315</v>
      </c>
      <c r="D69" s="5" t="s">
        <v>11</v>
      </c>
      <c r="E69" s="6">
        <v>80</v>
      </c>
      <c r="F69" s="6" t="s">
        <v>12</v>
      </c>
      <c r="G69" s="6" t="s">
        <v>13</v>
      </c>
      <c r="H69" s="17">
        <v>10</v>
      </c>
      <c r="I69" s="6" t="s">
        <v>14</v>
      </c>
      <c r="J69" s="6" t="s">
        <v>16</v>
      </c>
      <c r="K69" s="7">
        <f>EXP((0.9436*LN(H69))+(-1.6036))</f>
        <v>1.766710413159567</v>
      </c>
      <c r="L69" s="19" t="s">
        <v>18</v>
      </c>
    </row>
    <row r="70" spans="1:12" ht="25.5">
      <c r="A70" s="2">
        <v>10032159</v>
      </c>
      <c r="B70" s="9" t="s">
        <v>23</v>
      </c>
      <c r="C70" s="4">
        <v>39346</v>
      </c>
      <c r="D70" s="5" t="s">
        <v>11</v>
      </c>
      <c r="E70" s="6">
        <v>86</v>
      </c>
      <c r="F70" s="6" t="s">
        <v>12</v>
      </c>
      <c r="G70" s="6" t="s">
        <v>13</v>
      </c>
      <c r="H70" s="17">
        <v>10</v>
      </c>
      <c r="I70" s="6" t="s">
        <v>14</v>
      </c>
      <c r="J70" s="6" t="s">
        <v>16</v>
      </c>
      <c r="K70" s="7">
        <f>EXP((0.9436*LN(H70))+(-1.6036))</f>
        <v>1.766710413159567</v>
      </c>
      <c r="L70" s="19" t="s">
        <v>18</v>
      </c>
    </row>
    <row r="71" spans="1:12" ht="25.5">
      <c r="A71" s="2">
        <v>10032159</v>
      </c>
      <c r="B71" s="9" t="s">
        <v>23</v>
      </c>
      <c r="C71" s="4">
        <v>39563</v>
      </c>
      <c r="D71" s="5" t="s">
        <v>11</v>
      </c>
      <c r="E71" s="6">
        <v>33</v>
      </c>
      <c r="F71" s="6" t="s">
        <v>12</v>
      </c>
      <c r="G71" s="6" t="s">
        <v>13</v>
      </c>
      <c r="H71" s="6">
        <v>25</v>
      </c>
      <c r="I71" s="6" t="s">
        <v>14</v>
      </c>
      <c r="J71" s="6" t="s">
        <v>16</v>
      </c>
      <c r="K71" s="7">
        <f t="shared" si="6"/>
        <v>4.19431999706868</v>
      </c>
      <c r="L71" s="8" t="str">
        <f t="shared" si="7"/>
        <v>yes</v>
      </c>
    </row>
    <row r="72" spans="1:12" ht="25.5">
      <c r="A72" s="2">
        <v>10032159</v>
      </c>
      <c r="B72" s="9" t="s">
        <v>23</v>
      </c>
      <c r="C72" s="20">
        <v>39607</v>
      </c>
      <c r="D72" s="5" t="s">
        <v>11</v>
      </c>
      <c r="E72" s="6">
        <v>100</v>
      </c>
      <c r="F72" s="6" t="s">
        <v>12</v>
      </c>
      <c r="G72" s="6" t="s">
        <v>13</v>
      </c>
      <c r="H72" s="17">
        <v>12</v>
      </c>
      <c r="I72" s="6" t="s">
        <v>14</v>
      </c>
      <c r="J72" s="6" t="s">
        <v>16</v>
      </c>
      <c r="K72" s="7">
        <f>EXP((0.9436*LN(H72))+(-1.6036))</f>
        <v>2.0983638347431843</v>
      </c>
      <c r="L72" s="19" t="s">
        <v>18</v>
      </c>
    </row>
    <row r="73" spans="1:12" ht="25.5">
      <c r="A73" s="2">
        <v>10032159</v>
      </c>
      <c r="B73" s="9" t="s">
        <v>23</v>
      </c>
      <c r="C73" s="4">
        <v>39928</v>
      </c>
      <c r="D73" s="5" t="s">
        <v>11</v>
      </c>
      <c r="E73" s="6">
        <v>26</v>
      </c>
      <c r="F73" s="6" t="s">
        <v>12</v>
      </c>
      <c r="G73" s="6" t="s">
        <v>13</v>
      </c>
      <c r="H73" s="6">
        <v>41</v>
      </c>
      <c r="I73" s="6" t="s">
        <v>14</v>
      </c>
      <c r="J73" s="6" t="s">
        <v>16</v>
      </c>
      <c r="K73" s="7">
        <f t="shared" si="6"/>
        <v>6.689416175809822</v>
      </c>
      <c r="L73" s="8" t="str">
        <f t="shared" si="7"/>
        <v>yes</v>
      </c>
    </row>
    <row r="74" spans="1:12" ht="25.5">
      <c r="A74" s="2">
        <v>10032159</v>
      </c>
      <c r="B74" s="9" t="s">
        <v>23</v>
      </c>
      <c r="C74" s="4">
        <v>40284</v>
      </c>
      <c r="D74" s="5" t="s">
        <v>11</v>
      </c>
      <c r="E74" s="6">
        <v>31</v>
      </c>
      <c r="F74" s="6" t="s">
        <v>12</v>
      </c>
      <c r="G74" s="6" t="s">
        <v>13</v>
      </c>
      <c r="H74" s="6">
        <v>46</v>
      </c>
      <c r="I74" s="6" t="s">
        <v>14</v>
      </c>
      <c r="J74" s="6" t="s">
        <v>16</v>
      </c>
      <c r="K74" s="7">
        <f t="shared" si="6"/>
        <v>7.456648285209479</v>
      </c>
      <c r="L74" s="8" t="str">
        <f t="shared" si="7"/>
        <v>yes</v>
      </c>
    </row>
    <row r="75" spans="1:12" ht="25.5">
      <c r="A75" s="2">
        <v>10032159</v>
      </c>
      <c r="B75" s="9" t="s">
        <v>23</v>
      </c>
      <c r="C75" s="4">
        <v>40438</v>
      </c>
      <c r="D75" s="5" t="s">
        <v>11</v>
      </c>
      <c r="E75" s="6">
        <v>65</v>
      </c>
      <c r="F75" s="6" t="s">
        <v>12</v>
      </c>
      <c r="G75" s="6" t="s">
        <v>13</v>
      </c>
      <c r="H75" s="6">
        <v>7.6</v>
      </c>
      <c r="I75" s="6" t="s">
        <v>14</v>
      </c>
      <c r="J75" s="6" t="s">
        <v>16</v>
      </c>
      <c r="K75" s="7">
        <f>EXP((0.9436*LN(13))+(-1.6036))</f>
        <v>2.2629883389026233</v>
      </c>
      <c r="L75" s="8" t="str">
        <f t="shared" si="7"/>
        <v>yes</v>
      </c>
    </row>
    <row r="78" spans="1:12" ht="38.2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  <c r="H78" s="1" t="s">
        <v>7</v>
      </c>
      <c r="I78" s="1" t="s">
        <v>5</v>
      </c>
      <c r="J78" s="1" t="s">
        <v>6</v>
      </c>
      <c r="K78" s="1" t="s">
        <v>8</v>
      </c>
      <c r="L78" s="1" t="s">
        <v>9</v>
      </c>
    </row>
    <row r="79" spans="1:12" ht="25.5">
      <c r="A79" s="2">
        <v>10032155</v>
      </c>
      <c r="B79" s="9" t="s">
        <v>26</v>
      </c>
      <c r="C79" s="4">
        <v>38448</v>
      </c>
      <c r="D79" s="5" t="s">
        <v>27</v>
      </c>
      <c r="E79" s="6">
        <v>5.7</v>
      </c>
      <c r="F79" s="6" t="s">
        <v>12</v>
      </c>
      <c r="G79" s="6" t="s">
        <v>13</v>
      </c>
      <c r="H79" s="17">
        <v>9.2</v>
      </c>
      <c r="I79" s="6" t="s">
        <v>14</v>
      </c>
      <c r="J79" s="6" t="s">
        <v>16</v>
      </c>
      <c r="K79" s="7">
        <f>EXP((0.9436*LN(H79))+(-1.6036))</f>
        <v>1.6330352626739424</v>
      </c>
      <c r="L79" s="19" t="s">
        <v>18</v>
      </c>
    </row>
    <row r="80" spans="1:12" ht="25.5">
      <c r="A80" s="2">
        <v>10032155</v>
      </c>
      <c r="B80" s="9" t="s">
        <v>26</v>
      </c>
      <c r="C80" s="4">
        <v>38468</v>
      </c>
      <c r="D80" s="5" t="s">
        <v>27</v>
      </c>
      <c r="E80" s="6">
        <v>3.1</v>
      </c>
      <c r="F80" s="6" t="s">
        <v>12</v>
      </c>
      <c r="G80" s="6" t="s">
        <v>13</v>
      </c>
      <c r="H80" s="6">
        <v>20</v>
      </c>
      <c r="I80" s="6" t="s">
        <v>14</v>
      </c>
      <c r="J80" s="6" t="s">
        <v>16</v>
      </c>
      <c r="K80" s="7">
        <f>EXP((0.9436*LN(H80))+(-1.6036))</f>
        <v>3.3979522586929685</v>
      </c>
      <c r="L80" s="22" t="str">
        <f>IF(E80&gt;K80,"yes","no")</f>
        <v>no</v>
      </c>
    </row>
    <row r="81" spans="1:12" ht="25.5">
      <c r="A81" s="2">
        <v>10032155</v>
      </c>
      <c r="B81" s="9" t="s">
        <v>26</v>
      </c>
      <c r="C81" s="4">
        <v>38511</v>
      </c>
      <c r="D81" s="5" t="s">
        <v>27</v>
      </c>
      <c r="E81" s="6">
        <v>8.7</v>
      </c>
      <c r="F81" s="6" t="s">
        <v>12</v>
      </c>
      <c r="G81" s="6" t="s">
        <v>13</v>
      </c>
      <c r="H81" s="6">
        <v>22</v>
      </c>
      <c r="I81" s="6" t="s">
        <v>14</v>
      </c>
      <c r="J81" s="6" t="s">
        <v>16</v>
      </c>
      <c r="K81" s="7">
        <f>EXP((0.9436*LN(H81))+(-1.6036))</f>
        <v>3.717709151082886</v>
      </c>
      <c r="L81" s="8" t="str">
        <f>IF(E81&gt;K81,"yes","no")</f>
        <v>yes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61">
      <selection activeCell="B76" sqref="B76"/>
    </sheetView>
  </sheetViews>
  <sheetFormatPr defaultColWidth="9.140625" defaultRowHeight="12.75"/>
  <cols>
    <col min="1" max="1" width="10.00390625" style="0" customWidth="1"/>
    <col min="2" max="3" width="10.28125" style="0" customWidth="1"/>
    <col min="4" max="4" width="14.00390625" style="0" customWidth="1"/>
    <col min="5" max="5" width="13.8515625" style="0" customWidth="1"/>
    <col min="7" max="7" width="11.140625" style="0" customWidth="1"/>
    <col min="8" max="8" width="14.421875" style="0" customWidth="1"/>
    <col min="10" max="10" width="12.7109375" style="0" customWidth="1"/>
    <col min="11" max="11" width="11.28125" style="0" customWidth="1"/>
    <col min="12" max="12" width="11.140625" style="0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6</v>
      </c>
      <c r="K1" s="1" t="s">
        <v>8</v>
      </c>
      <c r="L1" s="1" t="s">
        <v>9</v>
      </c>
    </row>
    <row r="2" spans="1:12" ht="38.25">
      <c r="A2" s="2">
        <v>10032153</v>
      </c>
      <c r="B2" s="9" t="s">
        <v>17</v>
      </c>
      <c r="C2" s="4">
        <v>37746</v>
      </c>
      <c r="D2" s="5" t="s">
        <v>11</v>
      </c>
      <c r="E2" s="6">
        <v>36</v>
      </c>
      <c r="F2" s="6" t="s">
        <v>12</v>
      </c>
      <c r="G2" s="6" t="s">
        <v>25</v>
      </c>
      <c r="H2" s="6">
        <v>12</v>
      </c>
      <c r="I2" s="6" t="s">
        <v>14</v>
      </c>
      <c r="J2" s="6" t="s">
        <v>16</v>
      </c>
      <c r="K2" s="7">
        <f>EXP((0.8745*LN(H2))+(0.7634))</f>
        <v>18.848830419150143</v>
      </c>
      <c r="L2" s="8" t="str">
        <f aca="true" t="shared" si="0" ref="L2:L16">IF(E2&gt;K2,"yes","no")</f>
        <v>yes</v>
      </c>
    </row>
    <row r="3" spans="1:12" ht="38.25">
      <c r="A3" s="2">
        <v>10032153</v>
      </c>
      <c r="B3" s="9" t="s">
        <v>17</v>
      </c>
      <c r="C3" s="4">
        <v>38096</v>
      </c>
      <c r="D3" s="5" t="s">
        <v>11</v>
      </c>
      <c r="E3" s="6">
        <v>58</v>
      </c>
      <c r="F3" s="6" t="s">
        <v>12</v>
      </c>
      <c r="G3" s="6" t="s">
        <v>25</v>
      </c>
      <c r="H3" s="17">
        <v>9.1</v>
      </c>
      <c r="I3" s="6" t="s">
        <v>14</v>
      </c>
      <c r="J3" s="6" t="s">
        <v>16</v>
      </c>
      <c r="K3" s="7">
        <f>EXP((0.8745*LN(H3))+(0.7634))</f>
        <v>14.798650210618698</v>
      </c>
      <c r="L3" s="19" t="s">
        <v>18</v>
      </c>
    </row>
    <row r="4" spans="1:12" ht="12.75">
      <c r="A4" s="10"/>
      <c r="B4" s="11"/>
      <c r="C4" s="12"/>
      <c r="D4" s="13"/>
      <c r="E4" s="14"/>
      <c r="F4" s="14"/>
      <c r="G4" s="14"/>
      <c r="H4" s="15"/>
      <c r="I4" s="21"/>
      <c r="J4" s="15"/>
      <c r="L4" s="16"/>
    </row>
    <row r="5" spans="1:12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24</v>
      </c>
      <c r="F5" s="1" t="s">
        <v>5</v>
      </c>
      <c r="G5" s="1" t="s">
        <v>6</v>
      </c>
      <c r="H5" s="1" t="s">
        <v>7</v>
      </c>
      <c r="I5" s="1" t="s">
        <v>5</v>
      </c>
      <c r="J5" s="1" t="s">
        <v>6</v>
      </c>
      <c r="K5" s="1" t="s">
        <v>8</v>
      </c>
      <c r="L5" s="1" t="s">
        <v>9</v>
      </c>
    </row>
    <row r="6" spans="1:12" ht="25.5" customHeight="1">
      <c r="A6" s="2">
        <v>10032154</v>
      </c>
      <c r="B6" s="9" t="s">
        <v>19</v>
      </c>
      <c r="C6" s="4">
        <v>38096</v>
      </c>
      <c r="D6" s="5" t="s">
        <v>11</v>
      </c>
      <c r="E6" s="6">
        <v>56</v>
      </c>
      <c r="F6" s="6" t="s">
        <v>12</v>
      </c>
      <c r="G6" s="6" t="s">
        <v>25</v>
      </c>
      <c r="H6" s="6">
        <v>13</v>
      </c>
      <c r="I6" s="6" t="s">
        <v>14</v>
      </c>
      <c r="J6" s="6" t="s">
        <v>16</v>
      </c>
      <c r="K6" s="7">
        <f>EXP((0.8745*LN(H6))+(0.7634))</f>
        <v>20.215471217291196</v>
      </c>
      <c r="L6" s="8" t="str">
        <f t="shared" si="0"/>
        <v>yes</v>
      </c>
    </row>
    <row r="7" spans="1:12" ht="25.5" customHeight="1">
      <c r="A7" s="2">
        <v>10032154</v>
      </c>
      <c r="B7" s="9" t="s">
        <v>19</v>
      </c>
      <c r="C7" s="4">
        <v>38246</v>
      </c>
      <c r="D7" s="5" t="s">
        <v>11</v>
      </c>
      <c r="E7" s="6">
        <v>29</v>
      </c>
      <c r="F7" s="6" t="s">
        <v>12</v>
      </c>
      <c r="G7" s="6" t="s">
        <v>25</v>
      </c>
      <c r="H7" s="6">
        <v>24</v>
      </c>
      <c r="I7" s="6" t="s">
        <v>14</v>
      </c>
      <c r="J7" s="6" t="s">
        <v>16</v>
      </c>
      <c r="K7" s="7">
        <f aca="true" t="shared" si="1" ref="K7:K12">EXP((0.8745*LN(H7))+(0.7634))</f>
        <v>34.55692881357944</v>
      </c>
      <c r="L7" s="22" t="str">
        <f t="shared" si="0"/>
        <v>no</v>
      </c>
    </row>
    <row r="8" spans="1:12" ht="25.5" customHeight="1">
      <c r="A8" s="2">
        <v>10032154</v>
      </c>
      <c r="B8" s="9" t="s">
        <v>19</v>
      </c>
      <c r="C8" s="4">
        <v>38283</v>
      </c>
      <c r="D8" s="5" t="s">
        <v>11</v>
      </c>
      <c r="E8" s="6">
        <v>160</v>
      </c>
      <c r="F8" s="6" t="s">
        <v>12</v>
      </c>
      <c r="G8" s="6" t="s">
        <v>25</v>
      </c>
      <c r="H8" s="6">
        <v>27</v>
      </c>
      <c r="I8" s="6" t="s">
        <v>14</v>
      </c>
      <c r="J8" s="6" t="s">
        <v>16</v>
      </c>
      <c r="K8" s="7">
        <f t="shared" si="1"/>
        <v>38.306107158898655</v>
      </c>
      <c r="L8" s="8" t="str">
        <f t="shared" si="0"/>
        <v>yes</v>
      </c>
    </row>
    <row r="9" spans="1:12" ht="25.5" customHeight="1">
      <c r="A9" s="2">
        <v>10032154</v>
      </c>
      <c r="B9" s="9" t="s">
        <v>19</v>
      </c>
      <c r="C9" s="4">
        <v>38284</v>
      </c>
      <c r="D9" s="5" t="s">
        <v>11</v>
      </c>
      <c r="E9" s="6">
        <v>21</v>
      </c>
      <c r="F9" s="6" t="s">
        <v>12</v>
      </c>
      <c r="G9" s="6" t="s">
        <v>25</v>
      </c>
      <c r="H9" s="6">
        <v>27</v>
      </c>
      <c r="I9" s="6" t="s">
        <v>14</v>
      </c>
      <c r="J9" s="6" t="s">
        <v>16</v>
      </c>
      <c r="K9" s="7">
        <f t="shared" si="1"/>
        <v>38.306107158898655</v>
      </c>
      <c r="L9" s="22" t="str">
        <f t="shared" si="0"/>
        <v>no</v>
      </c>
    </row>
    <row r="10" spans="1:12" ht="25.5" customHeight="1">
      <c r="A10" s="2">
        <v>10032154</v>
      </c>
      <c r="B10" s="9" t="s">
        <v>19</v>
      </c>
      <c r="C10" s="4">
        <v>38468</v>
      </c>
      <c r="D10" s="5" t="s">
        <v>11</v>
      </c>
      <c r="E10" s="6">
        <v>6.4</v>
      </c>
      <c r="F10" s="6" t="s">
        <v>12</v>
      </c>
      <c r="G10" s="6" t="s">
        <v>25</v>
      </c>
      <c r="H10" s="6">
        <v>13</v>
      </c>
      <c r="I10" s="6" t="s">
        <v>14</v>
      </c>
      <c r="J10" s="6" t="s">
        <v>16</v>
      </c>
      <c r="K10" s="7">
        <f t="shared" si="1"/>
        <v>20.215471217291196</v>
      </c>
      <c r="L10" s="22" t="str">
        <f t="shared" si="0"/>
        <v>no</v>
      </c>
    </row>
    <row r="11" spans="1:12" ht="25.5" customHeight="1">
      <c r="A11" s="2">
        <v>10032154</v>
      </c>
      <c r="B11" s="9" t="s">
        <v>19</v>
      </c>
      <c r="C11" s="4">
        <v>38511</v>
      </c>
      <c r="D11" s="5" t="s">
        <v>11</v>
      </c>
      <c r="E11" s="6">
        <v>28</v>
      </c>
      <c r="F11" s="6" t="s">
        <v>12</v>
      </c>
      <c r="G11" s="6" t="s">
        <v>25</v>
      </c>
      <c r="H11" s="6">
        <v>24</v>
      </c>
      <c r="I11" s="6" t="s">
        <v>14</v>
      </c>
      <c r="J11" s="6" t="s">
        <v>16</v>
      </c>
      <c r="K11" s="7">
        <f t="shared" si="1"/>
        <v>34.55692881357944</v>
      </c>
      <c r="L11" s="22" t="str">
        <f t="shared" si="0"/>
        <v>no</v>
      </c>
    </row>
    <row r="12" spans="1:12" ht="25.5" customHeight="1">
      <c r="A12" s="2">
        <v>10032154</v>
      </c>
      <c r="B12" s="9" t="s">
        <v>19</v>
      </c>
      <c r="C12" s="4">
        <v>38511</v>
      </c>
      <c r="D12" s="5" t="s">
        <v>11</v>
      </c>
      <c r="E12" s="6">
        <v>10</v>
      </c>
      <c r="F12" s="6" t="s">
        <v>12</v>
      </c>
      <c r="G12" s="6" t="s">
        <v>25</v>
      </c>
      <c r="H12" s="6">
        <v>15</v>
      </c>
      <c r="I12" s="6" t="s">
        <v>14</v>
      </c>
      <c r="J12" s="6" t="s">
        <v>16</v>
      </c>
      <c r="K12" s="7">
        <f t="shared" si="1"/>
        <v>22.910375827851748</v>
      </c>
      <c r="L12" s="22" t="str">
        <f t="shared" si="0"/>
        <v>no</v>
      </c>
    </row>
    <row r="13" spans="1:12" ht="38.25">
      <c r="A13" s="2">
        <v>10032154</v>
      </c>
      <c r="B13" s="9" t="s">
        <v>19</v>
      </c>
      <c r="C13" s="4">
        <v>39563</v>
      </c>
      <c r="D13" s="5" t="s">
        <v>11</v>
      </c>
      <c r="E13" s="6">
        <v>9.2</v>
      </c>
      <c r="F13" s="6" t="s">
        <v>12</v>
      </c>
      <c r="G13" s="6" t="s">
        <v>25</v>
      </c>
      <c r="H13" s="17">
        <v>11</v>
      </c>
      <c r="I13" s="6" t="s">
        <v>14</v>
      </c>
      <c r="J13" s="6" t="s">
        <v>16</v>
      </c>
      <c r="K13" s="7">
        <f>EXP((0.8745*LN(H13))+(0.7634))</f>
        <v>17.467804017805438</v>
      </c>
      <c r="L13" s="19" t="s">
        <v>18</v>
      </c>
    </row>
    <row r="14" spans="1:12" ht="38.25">
      <c r="A14" s="2">
        <v>10032154</v>
      </c>
      <c r="B14" s="9" t="s">
        <v>19</v>
      </c>
      <c r="C14" s="4">
        <v>39607</v>
      </c>
      <c r="D14" s="5" t="s">
        <v>11</v>
      </c>
      <c r="E14" s="6">
        <v>10</v>
      </c>
      <c r="F14" s="6" t="s">
        <v>12</v>
      </c>
      <c r="G14" s="6" t="s">
        <v>25</v>
      </c>
      <c r="H14" s="6">
        <v>13</v>
      </c>
      <c r="I14" s="6" t="s">
        <v>14</v>
      </c>
      <c r="J14" s="6" t="s">
        <v>16</v>
      </c>
      <c r="K14" s="7">
        <f>EXP((0.8745*LN(H14))+(0.7634))</f>
        <v>20.215471217291196</v>
      </c>
      <c r="L14" s="22" t="str">
        <f t="shared" si="0"/>
        <v>no</v>
      </c>
    </row>
    <row r="15" spans="1:12" ht="38.25">
      <c r="A15" s="2">
        <v>10032154</v>
      </c>
      <c r="B15" s="9" t="s">
        <v>19</v>
      </c>
      <c r="C15" s="4">
        <v>39928</v>
      </c>
      <c r="D15" s="5" t="s">
        <v>11</v>
      </c>
      <c r="E15" s="6">
        <v>12</v>
      </c>
      <c r="F15" s="6" t="s">
        <v>12</v>
      </c>
      <c r="G15" s="6" t="s">
        <v>25</v>
      </c>
      <c r="H15" s="6">
        <v>17</v>
      </c>
      <c r="I15" s="6" t="s">
        <v>14</v>
      </c>
      <c r="J15" s="6" t="s">
        <v>16</v>
      </c>
      <c r="K15" s="7">
        <f>EXP((0.8745*LN(H15))+(0.7634))</f>
        <v>25.56042020647572</v>
      </c>
      <c r="L15" s="22" t="str">
        <f t="shared" si="0"/>
        <v>no</v>
      </c>
    </row>
    <row r="16" spans="1:12" ht="38.25">
      <c r="A16" s="2">
        <v>10032154</v>
      </c>
      <c r="B16" s="9" t="s">
        <v>19</v>
      </c>
      <c r="C16" s="20">
        <v>40283</v>
      </c>
      <c r="D16" s="5" t="s">
        <v>11</v>
      </c>
      <c r="E16" s="6">
        <v>8.5</v>
      </c>
      <c r="F16" s="6" t="s">
        <v>12</v>
      </c>
      <c r="G16" s="6" t="s">
        <v>25</v>
      </c>
      <c r="H16" s="6">
        <v>16</v>
      </c>
      <c r="I16" s="6" t="s">
        <v>14</v>
      </c>
      <c r="J16" s="6" t="s">
        <v>16</v>
      </c>
      <c r="K16" s="7">
        <f>EXP((0.8745*LN(H16))+(0.7634))</f>
        <v>24.240598163257445</v>
      </c>
      <c r="L16" s="22" t="str">
        <f t="shared" si="0"/>
        <v>no</v>
      </c>
    </row>
    <row r="18" spans="1:12" ht="38.25">
      <c r="A18" s="1" t="s">
        <v>0</v>
      </c>
      <c r="B18" s="1" t="s">
        <v>1</v>
      </c>
      <c r="C18" s="1" t="s">
        <v>2</v>
      </c>
      <c r="D18" s="1" t="s">
        <v>3</v>
      </c>
      <c r="E18" s="1" t="s">
        <v>24</v>
      </c>
      <c r="F18" s="1" t="s">
        <v>5</v>
      </c>
      <c r="G18" s="1" t="s">
        <v>6</v>
      </c>
      <c r="H18" s="1" t="s">
        <v>7</v>
      </c>
      <c r="I18" s="1" t="s">
        <v>5</v>
      </c>
      <c r="J18" s="1" t="s">
        <v>6</v>
      </c>
      <c r="K18" s="1" t="s">
        <v>8</v>
      </c>
      <c r="L18" s="1" t="s">
        <v>9</v>
      </c>
    </row>
    <row r="19" spans="1:12" ht="25.5" customHeight="1">
      <c r="A19" s="2">
        <v>10032156</v>
      </c>
      <c r="B19" s="9" t="s">
        <v>20</v>
      </c>
      <c r="C19" s="4">
        <v>38096</v>
      </c>
      <c r="D19" s="5" t="s">
        <v>11</v>
      </c>
      <c r="E19" s="6">
        <v>73</v>
      </c>
      <c r="F19" s="6" t="s">
        <v>12</v>
      </c>
      <c r="G19" s="6" t="s">
        <v>25</v>
      </c>
      <c r="H19" s="6">
        <v>15</v>
      </c>
      <c r="I19" s="6" t="s">
        <v>14</v>
      </c>
      <c r="J19" s="6" t="s">
        <v>16</v>
      </c>
      <c r="K19" s="7">
        <f aca="true" t="shared" si="2" ref="K19:K36">EXP((0.8745*LN(H19))+(0.7634))</f>
        <v>22.910375827851748</v>
      </c>
      <c r="L19" s="8" t="str">
        <f aca="true" t="shared" si="3" ref="L19:L64">IF(E19&gt;K19,"yes","no")</f>
        <v>yes</v>
      </c>
    </row>
    <row r="20" spans="1:12" ht="25.5" customHeight="1">
      <c r="A20" s="2">
        <v>10032156</v>
      </c>
      <c r="B20" s="9" t="s">
        <v>20</v>
      </c>
      <c r="C20" s="23">
        <v>38245</v>
      </c>
      <c r="D20" s="5" t="s">
        <v>11</v>
      </c>
      <c r="E20" s="6">
        <v>49</v>
      </c>
      <c r="F20" s="6" t="s">
        <v>12</v>
      </c>
      <c r="G20" s="6" t="s">
        <v>25</v>
      </c>
      <c r="H20" s="6">
        <v>21</v>
      </c>
      <c r="I20" s="6" t="s">
        <v>14</v>
      </c>
      <c r="J20" s="6" t="s">
        <v>16</v>
      </c>
      <c r="K20" s="7">
        <f t="shared" si="2"/>
        <v>30.748305030966513</v>
      </c>
      <c r="L20" s="8" t="str">
        <f t="shared" si="3"/>
        <v>yes</v>
      </c>
    </row>
    <row r="21" spans="1:12" ht="25.5" customHeight="1">
      <c r="A21" s="2">
        <v>10032156</v>
      </c>
      <c r="B21" s="9" t="s">
        <v>20</v>
      </c>
      <c r="C21" s="23">
        <v>38283</v>
      </c>
      <c r="D21" s="5" t="s">
        <v>11</v>
      </c>
      <c r="E21" s="6">
        <v>32</v>
      </c>
      <c r="F21" s="6" t="s">
        <v>12</v>
      </c>
      <c r="G21" s="6" t="s">
        <v>25</v>
      </c>
      <c r="H21" s="6">
        <v>22</v>
      </c>
      <c r="I21" s="6" t="s">
        <v>14</v>
      </c>
      <c r="J21" s="6" t="s">
        <v>16</v>
      </c>
      <c r="K21" s="7">
        <f t="shared" si="2"/>
        <v>32.024992880172356</v>
      </c>
      <c r="L21" s="22" t="str">
        <f t="shared" si="3"/>
        <v>no</v>
      </c>
    </row>
    <row r="22" spans="1:12" ht="25.5" customHeight="1">
      <c r="A22" s="2">
        <v>10032156</v>
      </c>
      <c r="B22" s="9" t="s">
        <v>20</v>
      </c>
      <c r="C22" s="23">
        <v>38468</v>
      </c>
      <c r="D22" s="5" t="s">
        <v>11</v>
      </c>
      <c r="E22" s="6">
        <v>100</v>
      </c>
      <c r="F22" s="6" t="s">
        <v>12</v>
      </c>
      <c r="G22" s="6" t="s">
        <v>25</v>
      </c>
      <c r="H22" s="6">
        <v>26</v>
      </c>
      <c r="I22" s="6" t="s">
        <v>14</v>
      </c>
      <c r="J22" s="6" t="s">
        <v>16</v>
      </c>
      <c r="K22" s="7">
        <f t="shared" si="2"/>
        <v>37.06249057655821</v>
      </c>
      <c r="L22" s="8" t="str">
        <f t="shared" si="3"/>
        <v>yes</v>
      </c>
    </row>
    <row r="23" spans="1:12" ht="25.5" customHeight="1">
      <c r="A23" s="2">
        <v>10032156</v>
      </c>
      <c r="B23" s="9" t="s">
        <v>20</v>
      </c>
      <c r="C23" s="23">
        <v>38512</v>
      </c>
      <c r="D23" s="5" t="s">
        <v>11</v>
      </c>
      <c r="E23" s="6">
        <v>70</v>
      </c>
      <c r="F23" s="6" t="s">
        <v>12</v>
      </c>
      <c r="G23" s="6" t="s">
        <v>25</v>
      </c>
      <c r="H23" s="6">
        <v>20</v>
      </c>
      <c r="I23" s="6" t="s">
        <v>14</v>
      </c>
      <c r="J23" s="6" t="s">
        <v>16</v>
      </c>
      <c r="K23" s="7">
        <f t="shared" si="2"/>
        <v>29.46396152240416</v>
      </c>
      <c r="L23" s="8" t="str">
        <f t="shared" si="3"/>
        <v>yes</v>
      </c>
    </row>
    <row r="24" spans="1:12" ht="25.5" customHeight="1">
      <c r="A24" s="2">
        <v>10032156</v>
      </c>
      <c r="B24" s="9" t="s">
        <v>20</v>
      </c>
      <c r="C24" s="23">
        <v>38932</v>
      </c>
      <c r="D24" s="5" t="s">
        <v>11</v>
      </c>
      <c r="E24" s="6">
        <v>83</v>
      </c>
      <c r="F24" s="6" t="s">
        <v>12</v>
      </c>
      <c r="G24" s="6" t="s">
        <v>25</v>
      </c>
      <c r="H24" s="6">
        <v>23</v>
      </c>
      <c r="I24" s="6" t="s">
        <v>14</v>
      </c>
      <c r="J24" s="6" t="s">
        <v>16</v>
      </c>
      <c r="K24" s="7">
        <f t="shared" si="2"/>
        <v>33.29441588654871</v>
      </c>
      <c r="L24" s="8" t="str">
        <f t="shared" si="3"/>
        <v>yes</v>
      </c>
    </row>
    <row r="25" spans="1:12" ht="25.5" customHeight="1">
      <c r="A25" s="2">
        <v>10032156</v>
      </c>
      <c r="B25" s="9" t="s">
        <v>20</v>
      </c>
      <c r="C25" s="23">
        <v>38994</v>
      </c>
      <c r="D25" s="5" t="s">
        <v>11</v>
      </c>
      <c r="E25" s="6">
        <v>48</v>
      </c>
      <c r="F25" s="6" t="s">
        <v>12</v>
      </c>
      <c r="G25" s="6" t="s">
        <v>25</v>
      </c>
      <c r="H25" s="6">
        <v>18</v>
      </c>
      <c r="I25" s="6" t="s">
        <v>14</v>
      </c>
      <c r="J25" s="6" t="s">
        <v>16</v>
      </c>
      <c r="K25" s="7">
        <f t="shared" si="2"/>
        <v>26.87052879747389</v>
      </c>
      <c r="L25" s="8" t="str">
        <f t="shared" si="3"/>
        <v>yes</v>
      </c>
    </row>
    <row r="26" spans="1:12" ht="25.5" customHeight="1">
      <c r="A26" s="2">
        <v>10032156</v>
      </c>
      <c r="B26" s="9" t="s">
        <v>20</v>
      </c>
      <c r="C26" s="23">
        <v>39049</v>
      </c>
      <c r="D26" s="5" t="s">
        <v>11</v>
      </c>
      <c r="E26" s="6">
        <v>92</v>
      </c>
      <c r="F26" s="6" t="s">
        <v>12</v>
      </c>
      <c r="G26" s="6" t="s">
        <v>25</v>
      </c>
      <c r="H26" s="6">
        <v>31</v>
      </c>
      <c r="I26" s="6" t="s">
        <v>14</v>
      </c>
      <c r="J26" s="6" t="s">
        <v>16</v>
      </c>
      <c r="K26" s="7">
        <f t="shared" si="2"/>
        <v>43.225120111761264</v>
      </c>
      <c r="L26" s="8" t="str">
        <f t="shared" si="3"/>
        <v>yes</v>
      </c>
    </row>
    <row r="27" spans="1:12" ht="25.5" customHeight="1">
      <c r="A27" s="2">
        <v>10032156</v>
      </c>
      <c r="B27" s="9" t="s">
        <v>20</v>
      </c>
      <c r="C27" s="23">
        <v>39226</v>
      </c>
      <c r="D27" s="5" t="s">
        <v>11</v>
      </c>
      <c r="E27" s="6">
        <v>51</v>
      </c>
      <c r="F27" s="6" t="s">
        <v>12</v>
      </c>
      <c r="G27" s="6" t="s">
        <v>25</v>
      </c>
      <c r="H27" s="6">
        <v>23</v>
      </c>
      <c r="I27" s="6" t="s">
        <v>14</v>
      </c>
      <c r="J27" s="6" t="s">
        <v>16</v>
      </c>
      <c r="K27" s="7">
        <f t="shared" si="2"/>
        <v>33.29441588654871</v>
      </c>
      <c r="L27" s="8" t="str">
        <f t="shared" si="3"/>
        <v>yes</v>
      </c>
    </row>
    <row r="28" spans="1:12" ht="38.25">
      <c r="A28" s="2">
        <v>10032156</v>
      </c>
      <c r="B28" s="9" t="s">
        <v>20</v>
      </c>
      <c r="C28" s="4">
        <v>39315</v>
      </c>
      <c r="D28" s="5" t="s">
        <v>11</v>
      </c>
      <c r="E28" s="6">
        <v>39</v>
      </c>
      <c r="F28" s="6" t="s">
        <v>12</v>
      </c>
      <c r="G28" s="6" t="s">
        <v>25</v>
      </c>
      <c r="H28" s="6">
        <v>19</v>
      </c>
      <c r="I28" s="6" t="s">
        <v>14</v>
      </c>
      <c r="J28" s="6" t="s">
        <v>16</v>
      </c>
      <c r="K28" s="7">
        <f t="shared" si="2"/>
        <v>28.17152982445284</v>
      </c>
      <c r="L28" s="8" t="str">
        <f t="shared" si="3"/>
        <v>yes</v>
      </c>
    </row>
    <row r="29" spans="1:12" ht="38.25">
      <c r="A29" s="2">
        <v>10032156</v>
      </c>
      <c r="B29" s="9" t="s">
        <v>20</v>
      </c>
      <c r="C29" s="20">
        <v>39346</v>
      </c>
      <c r="D29" s="5" t="s">
        <v>11</v>
      </c>
      <c r="E29" s="6">
        <v>52</v>
      </c>
      <c r="F29" s="6" t="s">
        <v>12</v>
      </c>
      <c r="G29" s="6" t="s">
        <v>25</v>
      </c>
      <c r="H29" s="6">
        <v>12</v>
      </c>
      <c r="I29" s="6" t="s">
        <v>14</v>
      </c>
      <c r="J29" s="6" t="s">
        <v>16</v>
      </c>
      <c r="K29" s="7">
        <f t="shared" si="2"/>
        <v>18.848830419150143</v>
      </c>
      <c r="L29" s="8" t="str">
        <f t="shared" si="3"/>
        <v>yes</v>
      </c>
    </row>
    <row r="30" spans="1:12" ht="38.25">
      <c r="A30" s="2">
        <v>10032156</v>
      </c>
      <c r="B30" s="9" t="s">
        <v>20</v>
      </c>
      <c r="C30" s="4">
        <v>39563</v>
      </c>
      <c r="D30" s="5" t="s">
        <v>11</v>
      </c>
      <c r="E30" s="6">
        <v>35</v>
      </c>
      <c r="F30" s="6" t="s">
        <v>12</v>
      </c>
      <c r="G30" s="6" t="s">
        <v>25</v>
      </c>
      <c r="H30" s="17">
        <v>11</v>
      </c>
      <c r="I30" s="6" t="s">
        <v>14</v>
      </c>
      <c r="J30" s="6" t="s">
        <v>16</v>
      </c>
      <c r="K30" s="7">
        <f t="shared" si="2"/>
        <v>17.467804017805438</v>
      </c>
      <c r="L30" s="19" t="s">
        <v>18</v>
      </c>
    </row>
    <row r="31" spans="1:12" ht="38.25">
      <c r="A31" s="2">
        <v>10032156</v>
      </c>
      <c r="B31" s="9" t="s">
        <v>20</v>
      </c>
      <c r="C31" s="4">
        <v>39607</v>
      </c>
      <c r="D31" s="5" t="s">
        <v>11</v>
      </c>
      <c r="E31" s="6">
        <v>41</v>
      </c>
      <c r="F31" s="6" t="s">
        <v>12</v>
      </c>
      <c r="G31" s="6" t="s">
        <v>25</v>
      </c>
      <c r="H31" s="17">
        <v>11</v>
      </c>
      <c r="I31" s="6" t="s">
        <v>14</v>
      </c>
      <c r="J31" s="6" t="s">
        <v>16</v>
      </c>
      <c r="K31" s="7">
        <f t="shared" si="2"/>
        <v>17.467804017805438</v>
      </c>
      <c r="L31" s="19" t="s">
        <v>18</v>
      </c>
    </row>
    <row r="32" spans="1:12" ht="38.25">
      <c r="A32" s="2">
        <v>10032156</v>
      </c>
      <c r="B32" s="9" t="s">
        <v>20</v>
      </c>
      <c r="C32" s="4">
        <v>39748</v>
      </c>
      <c r="D32" s="5" t="s">
        <v>11</v>
      </c>
      <c r="E32" s="6">
        <v>46</v>
      </c>
      <c r="F32" s="6" t="s">
        <v>12</v>
      </c>
      <c r="G32" s="6" t="s">
        <v>25</v>
      </c>
      <c r="H32" s="6">
        <v>18</v>
      </c>
      <c r="I32" s="6" t="s">
        <v>14</v>
      </c>
      <c r="J32" s="6" t="s">
        <v>16</v>
      </c>
      <c r="K32" s="7">
        <f t="shared" si="2"/>
        <v>26.87052879747389</v>
      </c>
      <c r="L32" s="8" t="str">
        <f t="shared" si="3"/>
        <v>yes</v>
      </c>
    </row>
    <row r="33" spans="1:12" ht="38.25">
      <c r="A33" s="2">
        <v>10032156</v>
      </c>
      <c r="B33" s="9" t="s">
        <v>20</v>
      </c>
      <c r="C33" s="20">
        <v>39928</v>
      </c>
      <c r="D33" s="5" t="s">
        <v>11</v>
      </c>
      <c r="E33" s="6">
        <v>69</v>
      </c>
      <c r="F33" s="6" t="s">
        <v>12</v>
      </c>
      <c r="G33" s="6" t="s">
        <v>25</v>
      </c>
      <c r="H33" s="6">
        <v>27</v>
      </c>
      <c r="I33" s="6" t="s">
        <v>14</v>
      </c>
      <c r="J33" s="6" t="s">
        <v>16</v>
      </c>
      <c r="K33" s="7">
        <f t="shared" si="2"/>
        <v>38.306107158898655</v>
      </c>
      <c r="L33" s="8" t="str">
        <f t="shared" si="3"/>
        <v>yes</v>
      </c>
    </row>
    <row r="34" spans="1:12" ht="38.25">
      <c r="A34" s="2">
        <v>10032156</v>
      </c>
      <c r="B34" s="9" t="s">
        <v>20</v>
      </c>
      <c r="C34" s="4">
        <v>40089</v>
      </c>
      <c r="D34" s="5" t="s">
        <v>11</v>
      </c>
      <c r="E34" s="6">
        <v>71</v>
      </c>
      <c r="F34" s="6" t="s">
        <v>12</v>
      </c>
      <c r="G34" s="6" t="s">
        <v>25</v>
      </c>
      <c r="H34" s="6">
        <v>14</v>
      </c>
      <c r="I34" s="6" t="s">
        <v>14</v>
      </c>
      <c r="J34" s="6" t="s">
        <v>16</v>
      </c>
      <c r="K34" s="7">
        <f t="shared" si="2"/>
        <v>21.56896842534317</v>
      </c>
      <c r="L34" s="8" t="str">
        <f t="shared" si="3"/>
        <v>yes</v>
      </c>
    </row>
    <row r="35" spans="1:12" ht="38.25">
      <c r="A35" s="2">
        <v>10032156</v>
      </c>
      <c r="B35" s="9" t="s">
        <v>20</v>
      </c>
      <c r="C35" s="4">
        <v>40284</v>
      </c>
      <c r="D35" s="5" t="s">
        <v>11</v>
      </c>
      <c r="E35" s="6">
        <v>62</v>
      </c>
      <c r="F35" s="6" t="s">
        <v>12</v>
      </c>
      <c r="G35" s="6" t="s">
        <v>25</v>
      </c>
      <c r="H35" s="6">
        <v>20</v>
      </c>
      <c r="I35" s="6" t="s">
        <v>14</v>
      </c>
      <c r="J35" s="6" t="s">
        <v>16</v>
      </c>
      <c r="K35" s="7">
        <f t="shared" si="2"/>
        <v>29.46396152240416</v>
      </c>
      <c r="L35" s="8" t="str">
        <f t="shared" si="3"/>
        <v>yes</v>
      </c>
    </row>
    <row r="36" spans="1:12" ht="38.25">
      <c r="A36" s="2">
        <v>10032156</v>
      </c>
      <c r="B36" s="9" t="s">
        <v>20</v>
      </c>
      <c r="C36" s="4">
        <v>40438</v>
      </c>
      <c r="D36" s="5" t="s">
        <v>11</v>
      </c>
      <c r="E36" s="6">
        <v>36</v>
      </c>
      <c r="F36" s="6" t="s">
        <v>12</v>
      </c>
      <c r="G36" s="6" t="s">
        <v>25</v>
      </c>
      <c r="H36" s="17">
        <v>9.9</v>
      </c>
      <c r="I36" s="6" t="s">
        <v>14</v>
      </c>
      <c r="J36" s="6" t="s">
        <v>16</v>
      </c>
      <c r="K36" s="7">
        <f t="shared" si="2"/>
        <v>15.930279115120568</v>
      </c>
      <c r="L36" s="19" t="s">
        <v>18</v>
      </c>
    </row>
    <row r="37" spans="1:12" ht="12.75">
      <c r="A37" s="10"/>
      <c r="B37" s="11"/>
      <c r="C37" s="12"/>
      <c r="D37" s="13"/>
      <c r="E37" s="24"/>
      <c r="F37" s="14"/>
      <c r="G37" s="14"/>
      <c r="H37" s="15"/>
      <c r="I37" s="21"/>
      <c r="J37" s="15"/>
      <c r="L37" s="16"/>
    </row>
    <row r="38" spans="1:12" ht="38.25">
      <c r="A38" s="1" t="s">
        <v>0</v>
      </c>
      <c r="B38" s="1" t="s">
        <v>1</v>
      </c>
      <c r="C38" s="1" t="s">
        <v>2</v>
      </c>
      <c r="D38" s="1" t="s">
        <v>3</v>
      </c>
      <c r="E38" s="1" t="s">
        <v>24</v>
      </c>
      <c r="F38" s="1" t="s">
        <v>5</v>
      </c>
      <c r="G38" s="1" t="s">
        <v>6</v>
      </c>
      <c r="H38" s="1" t="s">
        <v>7</v>
      </c>
      <c r="I38" s="1" t="s">
        <v>5</v>
      </c>
      <c r="J38" s="1" t="s">
        <v>6</v>
      </c>
      <c r="K38" s="1" t="s">
        <v>8</v>
      </c>
      <c r="L38" s="1" t="s">
        <v>9</v>
      </c>
    </row>
    <row r="39" spans="1:12" ht="38.25">
      <c r="A39" s="2">
        <v>10032157</v>
      </c>
      <c r="B39" s="9" t="s">
        <v>21</v>
      </c>
      <c r="C39" s="4">
        <v>37408</v>
      </c>
      <c r="D39" s="5" t="s">
        <v>11</v>
      </c>
      <c r="E39" s="6">
        <v>25</v>
      </c>
      <c r="F39" s="6" t="s">
        <v>12</v>
      </c>
      <c r="G39" s="6" t="s">
        <v>25</v>
      </c>
      <c r="H39" s="6">
        <v>39</v>
      </c>
      <c r="I39" s="6" t="s">
        <v>14</v>
      </c>
      <c r="J39" s="6" t="s">
        <v>16</v>
      </c>
      <c r="K39" s="7">
        <f>EXP((0.8745*LN(H39))+(0.7634))</f>
        <v>52.835571130806265</v>
      </c>
      <c r="L39" s="22" t="str">
        <f t="shared" si="3"/>
        <v>no</v>
      </c>
    </row>
    <row r="40" spans="1:12" ht="38.25">
      <c r="A40" s="2">
        <v>10032157</v>
      </c>
      <c r="B40" s="9" t="s">
        <v>21</v>
      </c>
      <c r="C40" s="4">
        <v>38245</v>
      </c>
      <c r="D40" s="5" t="s">
        <v>11</v>
      </c>
      <c r="E40" s="6">
        <v>31</v>
      </c>
      <c r="F40" s="6" t="s">
        <v>12</v>
      </c>
      <c r="G40" s="6" t="s">
        <v>25</v>
      </c>
      <c r="H40" s="6">
        <v>35</v>
      </c>
      <c r="I40" s="6" t="s">
        <v>14</v>
      </c>
      <c r="J40" s="6" t="s">
        <v>16</v>
      </c>
      <c r="K40" s="7">
        <f>EXP((0.8745*LN(H40))+(0.7634))</f>
        <v>48.0648855215491</v>
      </c>
      <c r="L40" s="22" t="str">
        <f t="shared" si="3"/>
        <v>no</v>
      </c>
    </row>
    <row r="41" spans="1:12" ht="38.25">
      <c r="A41" s="2">
        <v>10032157</v>
      </c>
      <c r="B41" s="9" t="s">
        <v>21</v>
      </c>
      <c r="C41" s="4">
        <v>38283</v>
      </c>
      <c r="D41" s="5" t="s">
        <v>11</v>
      </c>
      <c r="E41" s="6">
        <v>70</v>
      </c>
      <c r="F41" s="6" t="s">
        <v>12</v>
      </c>
      <c r="G41" s="6" t="s">
        <v>25</v>
      </c>
      <c r="H41" s="6">
        <v>82</v>
      </c>
      <c r="I41" s="6" t="s">
        <v>14</v>
      </c>
      <c r="J41" s="6" t="s">
        <v>16</v>
      </c>
      <c r="K41" s="7">
        <f>EXP((0.8745*LN(H41))+(0.7634))</f>
        <v>101.1976951840239</v>
      </c>
      <c r="L41" s="22" t="str">
        <f t="shared" si="3"/>
        <v>no</v>
      </c>
    </row>
    <row r="42" spans="1:12" ht="38.25">
      <c r="A42" s="2">
        <v>10032157</v>
      </c>
      <c r="B42" s="9" t="s">
        <v>21</v>
      </c>
      <c r="C42" s="4">
        <v>38468</v>
      </c>
      <c r="D42" s="5" t="s">
        <v>11</v>
      </c>
      <c r="E42" s="6">
        <v>38</v>
      </c>
      <c r="F42" s="6" t="s">
        <v>12</v>
      </c>
      <c r="G42" s="6" t="s">
        <v>25</v>
      </c>
      <c r="H42" s="6">
        <v>39</v>
      </c>
      <c r="I42" s="6" t="s">
        <v>14</v>
      </c>
      <c r="J42" s="6" t="s">
        <v>16</v>
      </c>
      <c r="K42" s="7">
        <f>EXP((0.8745*LN(H42))+(0.7634))</f>
        <v>52.835571130806265</v>
      </c>
      <c r="L42" s="22" t="str">
        <f t="shared" si="3"/>
        <v>no</v>
      </c>
    </row>
    <row r="43" spans="1:12" ht="38.25">
      <c r="A43" s="2">
        <v>10032157</v>
      </c>
      <c r="B43" s="9" t="s">
        <v>21</v>
      </c>
      <c r="C43" s="4">
        <v>38512</v>
      </c>
      <c r="D43" s="5" t="s">
        <v>11</v>
      </c>
      <c r="E43" s="6">
        <v>32</v>
      </c>
      <c r="F43" s="6" t="s">
        <v>12</v>
      </c>
      <c r="G43" s="6" t="s">
        <v>25</v>
      </c>
      <c r="H43" s="6">
        <v>31</v>
      </c>
      <c r="I43" s="6" t="s">
        <v>14</v>
      </c>
      <c r="J43" s="6" t="s">
        <v>16</v>
      </c>
      <c r="K43" s="7">
        <f>EXP((0.8745*LN(H43))+(0.7634))</f>
        <v>43.225120111761264</v>
      </c>
      <c r="L43" s="22" t="str">
        <f t="shared" si="3"/>
        <v>no</v>
      </c>
    </row>
    <row r="44" spans="1:12" ht="12.75">
      <c r="A44" s="10"/>
      <c r="B44" s="11"/>
      <c r="C44" s="12"/>
      <c r="D44" s="13"/>
      <c r="E44" s="14"/>
      <c r="F44" s="14"/>
      <c r="G44" s="14"/>
      <c r="H44" s="15"/>
      <c r="I44" s="21"/>
      <c r="J44" s="15"/>
      <c r="L44" s="16"/>
    </row>
    <row r="45" spans="1:12" ht="38.25">
      <c r="A45" s="1" t="s">
        <v>0</v>
      </c>
      <c r="B45" s="1" t="s">
        <v>1</v>
      </c>
      <c r="C45" s="1" t="s">
        <v>2</v>
      </c>
      <c r="D45" s="1" t="s">
        <v>3</v>
      </c>
      <c r="E45" s="1" t="s">
        <v>24</v>
      </c>
      <c r="F45" s="1" t="s">
        <v>5</v>
      </c>
      <c r="G45" s="1" t="s">
        <v>6</v>
      </c>
      <c r="H45" s="1" t="s">
        <v>7</v>
      </c>
      <c r="I45" s="1" t="s">
        <v>5</v>
      </c>
      <c r="J45" s="1" t="s">
        <v>6</v>
      </c>
      <c r="K45" s="1" t="s">
        <v>8</v>
      </c>
      <c r="L45" s="1" t="s">
        <v>9</v>
      </c>
    </row>
    <row r="46" spans="1:12" ht="38.25">
      <c r="A46" s="2">
        <v>10032158</v>
      </c>
      <c r="B46" s="9" t="s">
        <v>22</v>
      </c>
      <c r="C46" s="4">
        <v>38245</v>
      </c>
      <c r="D46" s="5" t="s">
        <v>11</v>
      </c>
      <c r="E46" s="6">
        <v>600</v>
      </c>
      <c r="F46" s="6" t="s">
        <v>12</v>
      </c>
      <c r="G46" s="6" t="s">
        <v>25</v>
      </c>
      <c r="H46" s="6">
        <v>39</v>
      </c>
      <c r="I46" s="6" t="s">
        <v>14</v>
      </c>
      <c r="J46" s="6" t="s">
        <v>16</v>
      </c>
      <c r="K46" s="7">
        <f>EXP((0.8745*LN(H46))+(0.7634))</f>
        <v>52.835571130806265</v>
      </c>
      <c r="L46" s="8" t="str">
        <f t="shared" si="3"/>
        <v>yes</v>
      </c>
    </row>
    <row r="47" spans="1:12" ht="38.25">
      <c r="A47" s="2">
        <v>10032158</v>
      </c>
      <c r="B47" s="9" t="s">
        <v>22</v>
      </c>
      <c r="C47" s="4">
        <v>38283</v>
      </c>
      <c r="D47" s="5" t="s">
        <v>11</v>
      </c>
      <c r="E47" s="6">
        <v>38</v>
      </c>
      <c r="F47" s="6" t="s">
        <v>12</v>
      </c>
      <c r="G47" s="6" t="s">
        <v>25</v>
      </c>
      <c r="H47" s="6">
        <v>24</v>
      </c>
      <c r="I47" s="6" t="s">
        <v>14</v>
      </c>
      <c r="J47" s="6" t="s">
        <v>16</v>
      </c>
      <c r="K47" s="7">
        <f>EXP((0.8745*LN(H47))+(0.7634))</f>
        <v>34.55692881357944</v>
      </c>
      <c r="L47" s="8" t="str">
        <f t="shared" si="3"/>
        <v>yes</v>
      </c>
    </row>
    <row r="48" spans="1:12" ht="38.25">
      <c r="A48" s="2">
        <v>10032158</v>
      </c>
      <c r="B48" s="9" t="s">
        <v>22</v>
      </c>
      <c r="C48" s="4">
        <v>38468</v>
      </c>
      <c r="D48" s="5" t="s">
        <v>11</v>
      </c>
      <c r="E48" s="6">
        <v>94</v>
      </c>
      <c r="F48" s="6" t="s">
        <v>12</v>
      </c>
      <c r="G48" s="6" t="s">
        <v>25</v>
      </c>
      <c r="H48" s="6">
        <v>20</v>
      </c>
      <c r="I48" s="6" t="s">
        <v>14</v>
      </c>
      <c r="J48" s="6" t="s">
        <v>16</v>
      </c>
      <c r="K48" s="7">
        <f>EXP((0.8745*LN(H48))+(0.7634))</f>
        <v>29.46396152240416</v>
      </c>
      <c r="L48" s="8" t="str">
        <f t="shared" si="3"/>
        <v>yes</v>
      </c>
    </row>
    <row r="49" spans="1:12" ht="38.25">
      <c r="A49" s="2">
        <v>10032158</v>
      </c>
      <c r="B49" s="9" t="s">
        <v>22</v>
      </c>
      <c r="C49" s="4">
        <v>38512</v>
      </c>
      <c r="D49" s="5" t="s">
        <v>11</v>
      </c>
      <c r="E49" s="6">
        <v>200</v>
      </c>
      <c r="F49" s="6" t="s">
        <v>12</v>
      </c>
      <c r="G49" s="6" t="s">
        <v>25</v>
      </c>
      <c r="H49" s="6">
        <v>17</v>
      </c>
      <c r="I49" s="6" t="s">
        <v>14</v>
      </c>
      <c r="J49" s="6" t="s">
        <v>16</v>
      </c>
      <c r="K49" s="7">
        <f>EXP((0.8745*LN(H49))+(0.7634))</f>
        <v>25.56042020647572</v>
      </c>
      <c r="L49" s="8" t="str">
        <f t="shared" si="3"/>
        <v>yes</v>
      </c>
    </row>
    <row r="50" spans="1:12" ht="12.75">
      <c r="A50" s="10"/>
      <c r="B50" s="11"/>
      <c r="C50" s="12"/>
      <c r="D50" s="13"/>
      <c r="E50" s="14"/>
      <c r="F50" s="14"/>
      <c r="G50" s="14"/>
      <c r="H50" s="15"/>
      <c r="I50" s="21"/>
      <c r="J50" s="15"/>
      <c r="L50" s="16"/>
    </row>
    <row r="51" spans="1:12" ht="38.25">
      <c r="A51" s="1" t="s">
        <v>0</v>
      </c>
      <c r="B51" s="1" t="s">
        <v>1</v>
      </c>
      <c r="C51" s="1" t="s">
        <v>2</v>
      </c>
      <c r="D51" s="1" t="s">
        <v>3</v>
      </c>
      <c r="E51" s="1" t="s">
        <v>24</v>
      </c>
      <c r="F51" s="1" t="s">
        <v>5</v>
      </c>
      <c r="G51" s="1" t="s">
        <v>6</v>
      </c>
      <c r="H51" s="1" t="s">
        <v>7</v>
      </c>
      <c r="I51" s="1" t="s">
        <v>5</v>
      </c>
      <c r="J51" s="1" t="s">
        <v>6</v>
      </c>
      <c r="K51" s="1" t="s">
        <v>8</v>
      </c>
      <c r="L51" s="1" t="s">
        <v>9</v>
      </c>
    </row>
    <row r="52" spans="1:12" ht="25.5" customHeight="1">
      <c r="A52" s="2">
        <v>10032159</v>
      </c>
      <c r="B52" s="9" t="s">
        <v>23</v>
      </c>
      <c r="C52" s="4">
        <v>38245</v>
      </c>
      <c r="D52" s="5" t="s">
        <v>11</v>
      </c>
      <c r="E52" s="6">
        <v>66</v>
      </c>
      <c r="F52" s="6" t="s">
        <v>12</v>
      </c>
      <c r="G52" s="6" t="s">
        <v>25</v>
      </c>
      <c r="H52" s="6">
        <v>13</v>
      </c>
      <c r="I52" s="6" t="s">
        <v>14</v>
      </c>
      <c r="J52" s="6" t="s">
        <v>16</v>
      </c>
      <c r="K52" s="7">
        <f aca="true" t="shared" si="4" ref="K52:K65">EXP((0.8745*LN(H52))+(0.7634))</f>
        <v>20.215471217291196</v>
      </c>
      <c r="L52" s="8" t="str">
        <f t="shared" si="3"/>
        <v>yes</v>
      </c>
    </row>
    <row r="53" spans="1:12" ht="25.5" customHeight="1">
      <c r="A53" s="2">
        <v>10032159</v>
      </c>
      <c r="B53" s="9" t="s">
        <v>23</v>
      </c>
      <c r="C53" s="23">
        <v>38283</v>
      </c>
      <c r="D53" s="5" t="s">
        <v>11</v>
      </c>
      <c r="E53" s="6">
        <v>100</v>
      </c>
      <c r="F53" s="6" t="s">
        <v>12</v>
      </c>
      <c r="G53" s="6" t="s">
        <v>25</v>
      </c>
      <c r="H53" s="6">
        <v>25</v>
      </c>
      <c r="I53" s="6" t="s">
        <v>14</v>
      </c>
      <c r="J53" s="6" t="s">
        <v>16</v>
      </c>
      <c r="K53" s="7">
        <f t="shared" si="4"/>
        <v>35.81285506021749</v>
      </c>
      <c r="L53" s="8" t="str">
        <f t="shared" si="3"/>
        <v>yes</v>
      </c>
    </row>
    <row r="54" spans="1:12" ht="25.5" customHeight="1">
      <c r="A54" s="2">
        <v>10032159</v>
      </c>
      <c r="B54" s="9" t="s">
        <v>23</v>
      </c>
      <c r="C54" s="23">
        <v>38468</v>
      </c>
      <c r="D54" s="5" t="s">
        <v>11</v>
      </c>
      <c r="E54" s="6">
        <v>33</v>
      </c>
      <c r="F54" s="6" t="s">
        <v>12</v>
      </c>
      <c r="G54" s="6" t="s">
        <v>25</v>
      </c>
      <c r="H54" s="6">
        <v>25</v>
      </c>
      <c r="I54" s="6" t="s">
        <v>14</v>
      </c>
      <c r="J54" s="6" t="s">
        <v>16</v>
      </c>
      <c r="K54" s="7">
        <f t="shared" si="4"/>
        <v>35.81285506021749</v>
      </c>
      <c r="L54" s="22" t="str">
        <f t="shared" si="3"/>
        <v>no</v>
      </c>
    </row>
    <row r="55" spans="1:12" ht="25.5" customHeight="1">
      <c r="A55" s="2">
        <v>10032159</v>
      </c>
      <c r="B55" s="9" t="s">
        <v>23</v>
      </c>
      <c r="C55" s="23">
        <v>38512</v>
      </c>
      <c r="D55" s="5" t="s">
        <v>11</v>
      </c>
      <c r="E55" s="6">
        <v>47</v>
      </c>
      <c r="F55" s="6" t="s">
        <v>12</v>
      </c>
      <c r="G55" s="6" t="s">
        <v>25</v>
      </c>
      <c r="H55" s="6">
        <v>15</v>
      </c>
      <c r="I55" s="6" t="s">
        <v>14</v>
      </c>
      <c r="J55" s="6" t="s">
        <v>16</v>
      </c>
      <c r="K55" s="7">
        <f t="shared" si="4"/>
        <v>22.910375827851748</v>
      </c>
      <c r="L55" s="8" t="str">
        <f t="shared" si="3"/>
        <v>yes</v>
      </c>
    </row>
    <row r="56" spans="1:12" ht="38.25">
      <c r="A56" s="2">
        <v>10032159</v>
      </c>
      <c r="B56" s="9" t="s">
        <v>23</v>
      </c>
      <c r="C56" s="4">
        <v>38932</v>
      </c>
      <c r="D56" s="5" t="s">
        <v>11</v>
      </c>
      <c r="E56" s="6">
        <v>60</v>
      </c>
      <c r="F56" s="6" t="s">
        <v>12</v>
      </c>
      <c r="G56" s="6" t="s">
        <v>25</v>
      </c>
      <c r="H56" s="6">
        <v>13</v>
      </c>
      <c r="I56" s="6" t="s">
        <v>14</v>
      </c>
      <c r="J56" s="6" t="s">
        <v>16</v>
      </c>
      <c r="K56" s="7">
        <f t="shared" si="4"/>
        <v>20.215471217291196</v>
      </c>
      <c r="L56" s="8" t="str">
        <f t="shared" si="3"/>
        <v>yes</v>
      </c>
    </row>
    <row r="57" spans="1:12" ht="38.25">
      <c r="A57" s="2">
        <v>10032159</v>
      </c>
      <c r="B57" s="9" t="s">
        <v>23</v>
      </c>
      <c r="C57" s="4">
        <v>38994</v>
      </c>
      <c r="D57" s="5" t="s">
        <v>11</v>
      </c>
      <c r="E57" s="6">
        <v>96</v>
      </c>
      <c r="F57" s="6" t="s">
        <v>12</v>
      </c>
      <c r="G57" s="6" t="s">
        <v>25</v>
      </c>
      <c r="H57" s="6">
        <v>19</v>
      </c>
      <c r="I57" s="6" t="s">
        <v>14</v>
      </c>
      <c r="J57" s="6" t="s">
        <v>16</v>
      </c>
      <c r="K57" s="7">
        <f t="shared" si="4"/>
        <v>28.17152982445284</v>
      </c>
      <c r="L57" s="8" t="str">
        <f t="shared" si="3"/>
        <v>yes</v>
      </c>
    </row>
    <row r="58" spans="1:12" ht="38.25">
      <c r="A58" s="2">
        <v>10032159</v>
      </c>
      <c r="B58" s="9" t="s">
        <v>23</v>
      </c>
      <c r="C58" s="4">
        <v>39226</v>
      </c>
      <c r="D58" s="5" t="s">
        <v>11</v>
      </c>
      <c r="E58" s="6">
        <v>56</v>
      </c>
      <c r="F58" s="6" t="s">
        <v>12</v>
      </c>
      <c r="G58" s="6" t="s">
        <v>25</v>
      </c>
      <c r="H58" s="6">
        <v>29</v>
      </c>
      <c r="I58" s="6" t="s">
        <v>14</v>
      </c>
      <c r="J58" s="6" t="s">
        <v>16</v>
      </c>
      <c r="K58" s="7">
        <f t="shared" si="4"/>
        <v>40.776266279788175</v>
      </c>
      <c r="L58" s="8" t="str">
        <f t="shared" si="3"/>
        <v>yes</v>
      </c>
    </row>
    <row r="59" spans="1:12" ht="38.25">
      <c r="A59" s="2">
        <v>10032159</v>
      </c>
      <c r="B59" s="9" t="s">
        <v>23</v>
      </c>
      <c r="C59" s="4">
        <v>39315</v>
      </c>
      <c r="D59" s="5" t="s">
        <v>11</v>
      </c>
      <c r="E59" s="6">
        <v>44</v>
      </c>
      <c r="F59" s="6" t="s">
        <v>12</v>
      </c>
      <c r="G59" s="6" t="s">
        <v>25</v>
      </c>
      <c r="H59" s="17">
        <v>10</v>
      </c>
      <c r="I59" s="6" t="s">
        <v>14</v>
      </c>
      <c r="J59" s="6" t="s">
        <v>16</v>
      </c>
      <c r="K59" s="7">
        <f t="shared" si="4"/>
        <v>16.070907724702874</v>
      </c>
      <c r="L59" s="19" t="s">
        <v>18</v>
      </c>
    </row>
    <row r="60" spans="1:12" ht="38.25">
      <c r="A60" s="2">
        <v>10032159</v>
      </c>
      <c r="B60" s="9" t="s">
        <v>23</v>
      </c>
      <c r="C60" s="4">
        <v>39346</v>
      </c>
      <c r="D60" s="5" t="s">
        <v>11</v>
      </c>
      <c r="E60" s="6">
        <v>41</v>
      </c>
      <c r="F60" s="6" t="s">
        <v>12</v>
      </c>
      <c r="G60" s="6" t="s">
        <v>25</v>
      </c>
      <c r="H60" s="17">
        <v>10</v>
      </c>
      <c r="I60" s="6" t="s">
        <v>14</v>
      </c>
      <c r="J60" s="6" t="s">
        <v>16</v>
      </c>
      <c r="K60" s="7">
        <f t="shared" si="4"/>
        <v>16.070907724702874</v>
      </c>
      <c r="L60" s="19" t="s">
        <v>18</v>
      </c>
    </row>
    <row r="61" spans="1:12" ht="38.25">
      <c r="A61" s="2">
        <v>10032159</v>
      </c>
      <c r="B61" s="9" t="s">
        <v>23</v>
      </c>
      <c r="C61" s="4">
        <v>39563</v>
      </c>
      <c r="D61" s="5" t="s">
        <v>11</v>
      </c>
      <c r="E61" s="6">
        <v>42</v>
      </c>
      <c r="F61" s="6" t="s">
        <v>12</v>
      </c>
      <c r="G61" s="6" t="s">
        <v>25</v>
      </c>
      <c r="H61" s="6">
        <v>25</v>
      </c>
      <c r="I61" s="6" t="s">
        <v>14</v>
      </c>
      <c r="J61" s="6" t="s">
        <v>16</v>
      </c>
      <c r="K61" s="7">
        <f t="shared" si="4"/>
        <v>35.81285506021749</v>
      </c>
      <c r="L61" s="8" t="str">
        <f t="shared" si="3"/>
        <v>yes</v>
      </c>
    </row>
    <row r="62" spans="1:12" ht="38.25">
      <c r="A62" s="2">
        <v>10032159</v>
      </c>
      <c r="B62" s="9" t="s">
        <v>23</v>
      </c>
      <c r="C62" s="20">
        <v>39607</v>
      </c>
      <c r="D62" s="5" t="s">
        <v>11</v>
      </c>
      <c r="E62" s="6">
        <v>36</v>
      </c>
      <c r="F62" s="6" t="s">
        <v>12</v>
      </c>
      <c r="G62" s="6" t="s">
        <v>25</v>
      </c>
      <c r="H62" s="6">
        <v>12</v>
      </c>
      <c r="I62" s="6" t="s">
        <v>14</v>
      </c>
      <c r="J62" s="6" t="s">
        <v>16</v>
      </c>
      <c r="K62" s="7">
        <f t="shared" si="4"/>
        <v>18.848830419150143</v>
      </c>
      <c r="L62" s="8" t="str">
        <f t="shared" si="3"/>
        <v>yes</v>
      </c>
    </row>
    <row r="63" spans="1:12" ht="38.25">
      <c r="A63" s="2">
        <v>10032159</v>
      </c>
      <c r="B63" s="9" t="s">
        <v>23</v>
      </c>
      <c r="C63" s="4">
        <v>39928</v>
      </c>
      <c r="D63" s="5" t="s">
        <v>11</v>
      </c>
      <c r="E63" s="6">
        <v>51</v>
      </c>
      <c r="F63" s="6" t="s">
        <v>12</v>
      </c>
      <c r="G63" s="6" t="s">
        <v>25</v>
      </c>
      <c r="H63" s="6">
        <v>41</v>
      </c>
      <c r="I63" s="6" t="s">
        <v>14</v>
      </c>
      <c r="J63" s="6" t="s">
        <v>16</v>
      </c>
      <c r="K63" s="7">
        <f t="shared" si="4"/>
        <v>55.197561265425925</v>
      </c>
      <c r="L63" s="22" t="str">
        <f t="shared" si="3"/>
        <v>no</v>
      </c>
    </row>
    <row r="64" spans="1:12" ht="38.25">
      <c r="A64" s="2">
        <v>10032159</v>
      </c>
      <c r="B64" s="9" t="s">
        <v>23</v>
      </c>
      <c r="C64" s="4">
        <v>40284</v>
      </c>
      <c r="D64" s="5" t="s">
        <v>11</v>
      </c>
      <c r="E64" s="6">
        <v>68</v>
      </c>
      <c r="F64" s="6" t="s">
        <v>12</v>
      </c>
      <c r="G64" s="6" t="s">
        <v>25</v>
      </c>
      <c r="H64" s="6">
        <v>46</v>
      </c>
      <c r="I64" s="6" t="s">
        <v>14</v>
      </c>
      <c r="J64" s="6" t="s">
        <v>16</v>
      </c>
      <c r="K64" s="7">
        <f t="shared" si="4"/>
        <v>61.041069079396415</v>
      </c>
      <c r="L64" s="8" t="str">
        <f t="shared" si="3"/>
        <v>yes</v>
      </c>
    </row>
    <row r="65" spans="1:12" ht="38.25">
      <c r="A65" s="2">
        <v>10032159</v>
      </c>
      <c r="B65" s="9" t="s">
        <v>23</v>
      </c>
      <c r="C65" s="4">
        <v>40438</v>
      </c>
      <c r="D65" s="5" t="s">
        <v>11</v>
      </c>
      <c r="E65" s="6">
        <v>26</v>
      </c>
      <c r="F65" s="6" t="s">
        <v>12</v>
      </c>
      <c r="G65" s="6" t="s">
        <v>25</v>
      </c>
      <c r="H65" s="6">
        <v>7.6</v>
      </c>
      <c r="I65" s="6" t="s">
        <v>14</v>
      </c>
      <c r="J65" s="6" t="s">
        <v>16</v>
      </c>
      <c r="K65" s="7">
        <f t="shared" si="4"/>
        <v>12.641886705520509</v>
      </c>
      <c r="L65" s="19" t="s">
        <v>18</v>
      </c>
    </row>
    <row r="68" spans="1:12" ht="38.25">
      <c r="A68" s="1" t="s">
        <v>0</v>
      </c>
      <c r="B68" s="1" t="s">
        <v>1</v>
      </c>
      <c r="C68" s="1" t="s">
        <v>2</v>
      </c>
      <c r="D68" s="1" t="s">
        <v>3</v>
      </c>
      <c r="E68" s="1" t="s">
        <v>24</v>
      </c>
      <c r="F68" s="1" t="s">
        <v>5</v>
      </c>
      <c r="G68" s="1" t="s">
        <v>6</v>
      </c>
      <c r="H68" s="1" t="s">
        <v>7</v>
      </c>
      <c r="I68" s="1" t="s">
        <v>5</v>
      </c>
      <c r="J68" s="1" t="s">
        <v>6</v>
      </c>
      <c r="K68" s="1" t="s">
        <v>8</v>
      </c>
      <c r="L68" s="1" t="s">
        <v>9</v>
      </c>
    </row>
    <row r="69" spans="1:12" ht="38.25">
      <c r="A69" s="2">
        <v>10032155</v>
      </c>
      <c r="B69" s="9" t="s">
        <v>26</v>
      </c>
      <c r="C69" s="4">
        <v>38448</v>
      </c>
      <c r="D69" s="5" t="s">
        <v>27</v>
      </c>
      <c r="E69" s="6">
        <v>15</v>
      </c>
      <c r="F69" s="6" t="s">
        <v>12</v>
      </c>
      <c r="G69" s="6" t="s">
        <v>25</v>
      </c>
      <c r="H69" s="17">
        <v>9.2</v>
      </c>
      <c r="I69" s="6" t="s">
        <v>14</v>
      </c>
      <c r="J69" s="6" t="s">
        <v>16</v>
      </c>
      <c r="K69" s="7">
        <f>EXP((0.8745*LN(H69))+(0.7634))</f>
        <v>14.940765950129093</v>
      </c>
      <c r="L69" s="19" t="s">
        <v>18</v>
      </c>
    </row>
    <row r="70" spans="1:12" ht="38.25">
      <c r="A70" s="2">
        <v>10032155</v>
      </c>
      <c r="B70" s="9" t="s">
        <v>26</v>
      </c>
      <c r="C70" s="4">
        <v>38468</v>
      </c>
      <c r="D70" s="5" t="s">
        <v>27</v>
      </c>
      <c r="E70" s="6">
        <v>11</v>
      </c>
      <c r="F70" s="6" t="s">
        <v>12</v>
      </c>
      <c r="G70" s="6" t="s">
        <v>25</v>
      </c>
      <c r="H70" s="6">
        <v>20</v>
      </c>
      <c r="I70" s="6" t="s">
        <v>14</v>
      </c>
      <c r="J70" s="6" t="s">
        <v>16</v>
      </c>
      <c r="K70" s="7">
        <f>EXP((0.8745*LN(H70))+(0.7634))</f>
        <v>29.46396152240416</v>
      </c>
      <c r="L70" s="22" t="str">
        <f>IF(E70&gt;K70,"yes","no")</f>
        <v>no</v>
      </c>
    </row>
    <row r="71" spans="1:12" ht="38.25">
      <c r="A71" s="2">
        <v>10032155</v>
      </c>
      <c r="B71" s="9" t="s">
        <v>26</v>
      </c>
      <c r="C71" s="4">
        <v>38511</v>
      </c>
      <c r="D71" s="5" t="s">
        <v>27</v>
      </c>
      <c r="E71" s="6">
        <v>13</v>
      </c>
      <c r="F71" s="6" t="s">
        <v>12</v>
      </c>
      <c r="G71" s="6" t="s">
        <v>25</v>
      </c>
      <c r="H71" s="6">
        <v>22</v>
      </c>
      <c r="I71" s="6" t="s">
        <v>14</v>
      </c>
      <c r="J71" s="6" t="s">
        <v>16</v>
      </c>
      <c r="K71" s="7">
        <f>EXP((0.8745*LN(H71))+(0.7634))</f>
        <v>32.024992880172356</v>
      </c>
      <c r="L71" s="22" t="str">
        <f>IF(E71&gt;K71,"yes","no")</f>
        <v>no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prachc</dc:creator>
  <cp:keywords/>
  <dc:description/>
  <cp:lastModifiedBy>prachc</cp:lastModifiedBy>
  <dcterms:created xsi:type="dcterms:W3CDTF">2011-11-22T14:27:59Z</dcterms:created>
  <dcterms:modified xsi:type="dcterms:W3CDTF">2011-11-22T15:27:52Z</dcterms:modified>
  <cp:category/>
  <cp:version/>
  <cp:contentType/>
  <cp:contentStatus/>
</cp:coreProperties>
</file>